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ndfs\data\013_審査部\フォルダリダイレクト\k131679\Desktop\融資関係書式ＨＰ掲載対応\ご依頼③\"/>
    </mc:Choice>
  </mc:AlternateContent>
  <bookViews>
    <workbookView xWindow="480" yWindow="75" windowWidth="19395" windowHeight="7830"/>
  </bookViews>
  <sheets>
    <sheet name="試算表" sheetId="1" r:id="rId1"/>
  </sheets>
  <definedNames>
    <definedName name="_xlnm.Print_Area" localSheetId="0">試算表!$A$1:$M$46</definedName>
  </definedNames>
  <calcPr calcId="162913"/>
</workbook>
</file>

<file path=xl/calcChain.xml><?xml version="1.0" encoding="utf-8"?>
<calcChain xmlns="http://schemas.openxmlformats.org/spreadsheetml/2006/main">
  <c r="D9" i="1" l="1"/>
  <c r="G33" i="1" l="1"/>
  <c r="P33" i="1"/>
  <c r="X31" i="1"/>
  <c r="X21" i="1"/>
  <c r="W23" i="1"/>
  <c r="W17" i="1"/>
  <c r="S34" i="1"/>
  <c r="S33" i="1"/>
  <c r="S32" i="1"/>
  <c r="S31" i="1"/>
  <c r="S30" i="1"/>
  <c r="S29" i="1"/>
  <c r="S28" i="1"/>
  <c r="S26" i="1"/>
  <c r="S25" i="1"/>
  <c r="S24" i="1"/>
  <c r="S23" i="1"/>
  <c r="S22" i="1"/>
  <c r="P32" i="1"/>
  <c r="P31" i="1"/>
  <c r="P29" i="1"/>
  <c r="P28" i="1"/>
  <c r="P27" i="1"/>
  <c r="P26" i="1"/>
  <c r="P25" i="1"/>
  <c r="P24" i="1"/>
  <c r="P22" i="1"/>
  <c r="S20" i="1"/>
  <c r="S19" i="1"/>
  <c r="S18" i="1"/>
  <c r="S16" i="1"/>
  <c r="S17" i="1"/>
  <c r="S15" i="1"/>
  <c r="S14" i="1"/>
  <c r="S13" i="1"/>
  <c r="S12" i="1"/>
  <c r="L30" i="1"/>
  <c r="M30" i="1" s="1"/>
  <c r="W20" i="1"/>
  <c r="W19" i="1"/>
  <c r="W18" i="1"/>
  <c r="W24" i="1"/>
  <c r="L1" i="1"/>
  <c r="M35" i="1"/>
  <c r="L7" i="1"/>
  <c r="P10" i="1"/>
  <c r="D29" i="1"/>
  <c r="D28" i="1"/>
  <c r="L38" i="1"/>
  <c r="C45" i="1"/>
  <c r="C30" i="1"/>
  <c r="C21" i="1"/>
  <c r="M18" i="1"/>
  <c r="M19" i="1"/>
  <c r="M17" i="1"/>
  <c r="M16" i="1"/>
  <c r="M20" i="1"/>
  <c r="M24" i="1"/>
  <c r="M25" i="1"/>
  <c r="M26" i="1"/>
  <c r="M27" i="1"/>
  <c r="M28" i="1"/>
  <c r="M29" i="1"/>
  <c r="M23" i="1"/>
  <c r="W28" i="1"/>
  <c r="W29" i="1"/>
  <c r="W25" i="1"/>
  <c r="W26" i="1"/>
  <c r="W27" i="1"/>
  <c r="W30" i="1"/>
  <c r="S11" i="1"/>
  <c r="P19" i="1"/>
  <c r="P18" i="1"/>
  <c r="P17" i="1"/>
  <c r="P16" i="1"/>
  <c r="P15" i="1"/>
  <c r="P14" i="1"/>
  <c r="P12" i="1"/>
  <c r="P11" i="1"/>
  <c r="M22" i="1"/>
  <c r="L20" i="1"/>
  <c r="P13" i="1"/>
  <c r="I33" i="1"/>
  <c r="T35" i="1"/>
  <c r="G35" i="1"/>
  <c r="I35" i="1"/>
  <c r="I31" i="1"/>
  <c r="M39" i="1"/>
  <c r="M41" i="1"/>
  <c r="M42" i="1"/>
  <c r="M43" i="1"/>
  <c r="M37" i="1"/>
  <c r="M38" i="1"/>
  <c r="G21" i="1"/>
  <c r="C34" i="1"/>
  <c r="C46" i="1" s="1"/>
  <c r="G45" i="1"/>
  <c r="I9" i="1"/>
  <c r="M40" i="1"/>
  <c r="G27" i="1"/>
  <c r="T27" i="1"/>
  <c r="I27" i="1"/>
  <c r="T21" i="1"/>
  <c r="I21" i="1"/>
  <c r="Q21" i="1"/>
  <c r="Q36" i="1" s="1"/>
  <c r="D21" i="1"/>
  <c r="Q30" i="1"/>
  <c r="D30" i="1"/>
  <c r="I34" i="1"/>
  <c r="I32" i="1"/>
  <c r="I30" i="1"/>
  <c r="I29" i="1"/>
  <c r="I28" i="1"/>
  <c r="I26" i="1"/>
  <c r="I25" i="1"/>
  <c r="I24" i="1"/>
  <c r="I23" i="1"/>
  <c r="I22" i="1"/>
  <c r="I20" i="1"/>
  <c r="I19" i="1"/>
  <c r="I18" i="1"/>
  <c r="I17" i="1"/>
  <c r="I16" i="1"/>
  <c r="I15" i="1"/>
  <c r="I14" i="1"/>
  <c r="I13" i="1"/>
  <c r="I12" i="1"/>
  <c r="I11" i="1"/>
  <c r="I10" i="1"/>
  <c r="D33" i="1"/>
  <c r="D32" i="1"/>
  <c r="D31" i="1"/>
  <c r="D27" i="1"/>
  <c r="D26" i="1"/>
  <c r="D25" i="1"/>
  <c r="D24" i="1"/>
  <c r="D23" i="1"/>
  <c r="D22" i="1"/>
  <c r="D20" i="1"/>
  <c r="D19" i="1"/>
  <c r="D18" i="1"/>
  <c r="D17" i="1"/>
  <c r="D16" i="1"/>
  <c r="D15" i="1"/>
  <c r="D14" i="1"/>
  <c r="D13" i="1"/>
  <c r="D12" i="1"/>
  <c r="D11" i="1"/>
  <c r="D10" i="1"/>
  <c r="L40" i="1"/>
  <c r="T36" i="1"/>
  <c r="Q34" i="1"/>
  <c r="P23" i="1"/>
  <c r="S10" i="1"/>
  <c r="S9" i="1"/>
  <c r="P20" i="1"/>
  <c r="G46" i="1"/>
  <c r="D34" i="1"/>
  <c r="P9" i="1"/>
</calcChain>
</file>

<file path=xl/comments1.xml><?xml version="1.0" encoding="utf-8"?>
<comments xmlns="http://schemas.openxmlformats.org/spreadsheetml/2006/main">
  <authors>
    <author>77bank</author>
  </authors>
  <commentList>
    <comment ref="L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作成日を2004/4/10の要領で入力する。
</t>
        </r>
      </text>
    </comment>
    <comment ref="Q7" authorId="0" shapeId="0">
      <text>
        <r>
          <rPr>
            <sz val="9"/>
            <color indexed="81"/>
            <rFont val="ＭＳ Ｐゴシック"/>
            <family val="3"/>
            <charset val="128"/>
          </rPr>
          <t>前期決算の実績値を入力する。</t>
        </r>
      </text>
    </comment>
  </commentList>
</comments>
</file>

<file path=xl/sharedStrings.xml><?xml version="1.0" encoding="utf-8"?>
<sst xmlns="http://schemas.openxmlformats.org/spreadsheetml/2006/main" count="129" uniqueCount="100">
  <si>
    <t>　</t>
    <phoneticPr fontId="2"/>
  </si>
  <si>
    <t>作成日</t>
    <rPh sb="0" eb="3">
      <t>サクセイビ</t>
    </rPh>
    <phoneticPr fontId="2"/>
  </si>
  <si>
    <t xml:space="preserve">試　　算　　表 </t>
    <rPh sb="0" eb="1">
      <t>ココロ</t>
    </rPh>
    <rPh sb="3" eb="4">
      <t>ザン</t>
    </rPh>
    <rPh sb="6" eb="7">
      <t>オモテ</t>
    </rPh>
    <phoneticPr fontId="2"/>
  </si>
  <si>
    <t>（単位：百万円）</t>
    <rPh sb="1" eb="2">
      <t>タン</t>
    </rPh>
    <rPh sb="2" eb="3">
      <t>クライ</t>
    </rPh>
    <rPh sb="4" eb="6">
      <t>ヒャクマン</t>
    </rPh>
    <rPh sb="6" eb="7">
      <t>エン</t>
    </rPh>
    <phoneticPr fontId="2"/>
  </si>
  <si>
    <t>　自　　平成14年4月1日　　　　至　　平成14年9月30日</t>
    <rPh sb="1" eb="2">
      <t>ジ</t>
    </rPh>
    <rPh sb="4" eb="6">
      <t>ヘイセイ</t>
    </rPh>
    <rPh sb="8" eb="9">
      <t>ネン</t>
    </rPh>
    <rPh sb="10" eb="11">
      <t>ツキ</t>
    </rPh>
    <rPh sb="12" eb="13">
      <t>ヒ</t>
    </rPh>
    <rPh sb="17" eb="18">
      <t>イタ</t>
    </rPh>
    <rPh sb="20" eb="22">
      <t>ヘイセイ</t>
    </rPh>
    <rPh sb="24" eb="25">
      <t>ネン</t>
    </rPh>
    <rPh sb="26" eb="27">
      <t>ツキ</t>
    </rPh>
    <rPh sb="29" eb="30">
      <t>ヒ</t>
    </rPh>
    <phoneticPr fontId="2"/>
  </si>
  <si>
    <t>自:</t>
    <rPh sb="0" eb="1">
      <t>ジ</t>
    </rPh>
    <phoneticPr fontId="2"/>
  </si>
  <si>
    <t>至:</t>
    <rPh sb="0" eb="1">
      <t>イタル</t>
    </rPh>
    <phoneticPr fontId="2"/>
  </si>
  <si>
    <t>決算期</t>
    <rPh sb="0" eb="2">
      <t>ケッサン</t>
    </rPh>
    <rPh sb="2" eb="3">
      <t>キ</t>
    </rPh>
    <phoneticPr fontId="2"/>
  </si>
  <si>
    <t>基礎データ入力領域</t>
    <rPh sb="0" eb="2">
      <t>キソ</t>
    </rPh>
    <rPh sb="5" eb="7">
      <t>ニュウリョク</t>
    </rPh>
    <rPh sb="7" eb="9">
      <t>リョウイキ</t>
    </rPh>
    <phoneticPr fontId="2"/>
  </si>
  <si>
    <t>資産の部</t>
    <rPh sb="0" eb="2">
      <t>シサン</t>
    </rPh>
    <rPh sb="3" eb="4">
      <t>ブ</t>
    </rPh>
    <phoneticPr fontId="2"/>
  </si>
  <si>
    <t>対前期末増減</t>
    <rPh sb="0" eb="1">
      <t>タイ</t>
    </rPh>
    <rPh sb="1" eb="4">
      <t>ゼンキマツ</t>
    </rPh>
    <rPh sb="4" eb="6">
      <t>ゾウゲン</t>
    </rPh>
    <phoneticPr fontId="2"/>
  </si>
  <si>
    <t>負債の部</t>
    <rPh sb="0" eb="2">
      <t>フサイ</t>
    </rPh>
    <rPh sb="3" eb="4">
      <t>ブ</t>
    </rPh>
    <phoneticPr fontId="2"/>
  </si>
  <si>
    <t>前期末貸借対照表</t>
    <rPh sb="0" eb="2">
      <t>ゼンキ</t>
    </rPh>
    <rPh sb="2" eb="3">
      <t>マツ</t>
    </rPh>
    <rPh sb="3" eb="4">
      <t>カシ</t>
    </rPh>
    <rPh sb="4" eb="5">
      <t>シャク</t>
    </rPh>
    <rPh sb="5" eb="6">
      <t>ツイ</t>
    </rPh>
    <rPh sb="6" eb="7">
      <t>テラシ</t>
    </rPh>
    <rPh sb="7" eb="8">
      <t>ヒョウ</t>
    </rPh>
    <phoneticPr fontId="2"/>
  </si>
  <si>
    <t>流　動　資　産</t>
    <rPh sb="0" eb="3">
      <t>リュウドウ</t>
    </rPh>
    <rPh sb="4" eb="7">
      <t>シサン</t>
    </rPh>
    <phoneticPr fontId="2"/>
  </si>
  <si>
    <t>現金・預金</t>
    <rPh sb="0" eb="2">
      <t>ゲンキン</t>
    </rPh>
    <rPh sb="3" eb="5">
      <t>ヨキン</t>
    </rPh>
    <phoneticPr fontId="2"/>
  </si>
  <si>
    <t>流　動　負　債</t>
    <rPh sb="0" eb="3">
      <t>リュウドウ</t>
    </rPh>
    <rPh sb="4" eb="7">
      <t>フサイ</t>
    </rPh>
    <phoneticPr fontId="2"/>
  </si>
  <si>
    <t>支払手形</t>
    <rPh sb="0" eb="2">
      <t>シハライ</t>
    </rPh>
    <rPh sb="2" eb="4">
      <t>テガタ</t>
    </rPh>
    <phoneticPr fontId="2"/>
  </si>
  <si>
    <t>受取手形</t>
    <rPh sb="0" eb="2">
      <t>ウケトリ</t>
    </rPh>
    <rPh sb="2" eb="4">
      <t>テガタ</t>
    </rPh>
    <phoneticPr fontId="2"/>
  </si>
  <si>
    <t>買掛金</t>
    <rPh sb="0" eb="3">
      <t>カイカケキン</t>
    </rPh>
    <phoneticPr fontId="2"/>
  </si>
  <si>
    <t>売掛金</t>
    <rPh sb="0" eb="2">
      <t>ウリカケ</t>
    </rPh>
    <rPh sb="2" eb="3">
      <t>キン</t>
    </rPh>
    <phoneticPr fontId="2"/>
  </si>
  <si>
    <t>短期借入金</t>
    <phoneticPr fontId="2"/>
  </si>
  <si>
    <t>有価証券</t>
    <rPh sb="0" eb="2">
      <t>ユウカ</t>
    </rPh>
    <rPh sb="2" eb="4">
      <t>ショウケン</t>
    </rPh>
    <phoneticPr fontId="2"/>
  </si>
  <si>
    <t>工事未払金</t>
    <rPh sb="0" eb="2">
      <t>コウジ</t>
    </rPh>
    <rPh sb="2" eb="3">
      <t>ミ</t>
    </rPh>
    <rPh sb="3" eb="4">
      <t>バラ</t>
    </rPh>
    <rPh sb="4" eb="5">
      <t>キン</t>
    </rPh>
    <phoneticPr fontId="2"/>
  </si>
  <si>
    <t>工事未収入金</t>
    <rPh sb="0" eb="2">
      <t>コウジ</t>
    </rPh>
    <rPh sb="2" eb="4">
      <t>ミシュウ</t>
    </rPh>
    <rPh sb="4" eb="6">
      <t>ニュウキン</t>
    </rPh>
    <phoneticPr fontId="2"/>
  </si>
  <si>
    <t>未払金</t>
    <rPh sb="0" eb="1">
      <t>ミ</t>
    </rPh>
    <rPh sb="1" eb="2">
      <t>バラ</t>
    </rPh>
    <rPh sb="2" eb="3">
      <t>キン</t>
    </rPh>
    <phoneticPr fontId="2"/>
  </si>
  <si>
    <t>棚卸資産</t>
    <rPh sb="0" eb="2">
      <t>タナオロシ</t>
    </rPh>
    <rPh sb="2" eb="4">
      <t>シサン</t>
    </rPh>
    <phoneticPr fontId="2"/>
  </si>
  <si>
    <t>未成工事受入金</t>
    <rPh sb="0" eb="1">
      <t>ミ</t>
    </rPh>
    <rPh sb="1" eb="2">
      <t>セイ</t>
    </rPh>
    <rPh sb="2" eb="4">
      <t>コウジ</t>
    </rPh>
    <rPh sb="4" eb="6">
      <t>ウケイレ</t>
    </rPh>
    <rPh sb="6" eb="7">
      <t>キン</t>
    </rPh>
    <phoneticPr fontId="2"/>
  </si>
  <si>
    <t>借入金明細</t>
    <rPh sb="0" eb="2">
      <t>カリイレ</t>
    </rPh>
    <rPh sb="2" eb="3">
      <t>キン</t>
    </rPh>
    <rPh sb="3" eb="5">
      <t>メイサイ</t>
    </rPh>
    <phoneticPr fontId="2"/>
  </si>
  <si>
    <t>前期決算期末
借入金残高</t>
    <rPh sb="0" eb="2">
      <t>ゼンキ</t>
    </rPh>
    <rPh sb="2" eb="4">
      <t>ケッサン</t>
    </rPh>
    <rPh sb="4" eb="6">
      <t>キマツ</t>
    </rPh>
    <rPh sb="7" eb="9">
      <t>カリイレ</t>
    </rPh>
    <rPh sb="9" eb="10">
      <t>キン</t>
    </rPh>
    <rPh sb="10" eb="12">
      <t>ザンダカ</t>
    </rPh>
    <phoneticPr fontId="2"/>
  </si>
  <si>
    <t>前渡金</t>
    <rPh sb="0" eb="2">
      <t>マエワタ</t>
    </rPh>
    <rPh sb="2" eb="3">
      <t>キン</t>
    </rPh>
    <phoneticPr fontId="2"/>
  </si>
  <si>
    <t>未払費用</t>
    <rPh sb="0" eb="1">
      <t>ミ</t>
    </rPh>
    <rPh sb="1" eb="2">
      <t>バライ</t>
    </rPh>
    <rPh sb="2" eb="4">
      <t>ヒヨウ</t>
    </rPh>
    <phoneticPr fontId="2"/>
  </si>
  <si>
    <t>【短期】</t>
    <rPh sb="1" eb="3">
      <t>タンキ</t>
    </rPh>
    <phoneticPr fontId="2"/>
  </si>
  <si>
    <t>金　額</t>
    <rPh sb="0" eb="3">
      <t>キンガク</t>
    </rPh>
    <phoneticPr fontId="2"/>
  </si>
  <si>
    <t>前期末比</t>
    <rPh sb="0" eb="2">
      <t>ゼンキ</t>
    </rPh>
    <rPh sb="2" eb="3">
      <t>マツ</t>
    </rPh>
    <rPh sb="3" eb="4">
      <t>ヒ</t>
    </rPh>
    <phoneticPr fontId="2"/>
  </si>
  <si>
    <t>前払費用</t>
    <rPh sb="0" eb="2">
      <t>マエバラ</t>
    </rPh>
    <rPh sb="2" eb="4">
      <t>ヒヨウ</t>
    </rPh>
    <phoneticPr fontId="2"/>
  </si>
  <si>
    <t>前受金</t>
    <rPh sb="0" eb="2">
      <t>マエウケ</t>
    </rPh>
    <rPh sb="2" eb="3">
      <t>キン</t>
    </rPh>
    <phoneticPr fontId="2"/>
  </si>
  <si>
    <t>＜短期＞</t>
    <rPh sb="1" eb="3">
      <t>タンキ</t>
    </rPh>
    <phoneticPr fontId="2"/>
  </si>
  <si>
    <t>仮払金</t>
    <rPh sb="0" eb="2">
      <t>カリバライ</t>
    </rPh>
    <rPh sb="2" eb="3">
      <t>キン</t>
    </rPh>
    <phoneticPr fontId="2"/>
  </si>
  <si>
    <t>仮受金</t>
    <rPh sb="0" eb="1">
      <t>カリ</t>
    </rPh>
    <rPh sb="1" eb="2">
      <t>ウケ</t>
    </rPh>
    <rPh sb="2" eb="3">
      <t>キン</t>
    </rPh>
    <phoneticPr fontId="2"/>
  </si>
  <si>
    <t>未収入金</t>
    <rPh sb="0" eb="2">
      <t>ミシュウ</t>
    </rPh>
    <rPh sb="2" eb="4">
      <t>ニュウキン</t>
    </rPh>
    <phoneticPr fontId="2"/>
  </si>
  <si>
    <t>預り金</t>
    <rPh sb="0" eb="1">
      <t>アズカ</t>
    </rPh>
    <rPh sb="2" eb="3">
      <t>キン</t>
    </rPh>
    <phoneticPr fontId="2"/>
  </si>
  <si>
    <t>未収収益</t>
    <rPh sb="0" eb="2">
      <t>ミシュウ</t>
    </rPh>
    <rPh sb="2" eb="4">
      <t>シュウエキ</t>
    </rPh>
    <phoneticPr fontId="2"/>
  </si>
  <si>
    <t>1年以内返済要長借</t>
    <phoneticPr fontId="2"/>
  </si>
  <si>
    <t>その他</t>
    <rPh sb="0" eb="3">
      <t>ソノタ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</si>
  <si>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</si>
  <si>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</si>
  <si>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小　計</t>
    <rPh sb="0" eb="3">
      <t>ショウケイ</t>
    </rPh>
    <phoneticPr fontId="2"/>
  </si>
  <si>
    <t>【長期】</t>
    <rPh sb="1" eb="3">
      <t>チョウキ</t>
    </rPh>
    <phoneticPr fontId="2"/>
  </si>
  <si>
    <t>固　定　資　産</t>
    <rPh sb="0" eb="3">
      <t>コテイ</t>
    </rPh>
    <rPh sb="4" eb="7">
      <t>シサン</t>
    </rPh>
    <phoneticPr fontId="2"/>
  </si>
  <si>
    <t>建　物</t>
    <rPh sb="0" eb="3">
      <t>タテモノ</t>
    </rPh>
    <phoneticPr fontId="2"/>
  </si>
  <si>
    <t>固　定　負　債</t>
    <rPh sb="0" eb="3">
      <t>コテイ</t>
    </rPh>
    <rPh sb="4" eb="7">
      <t>フサイ</t>
    </rPh>
    <phoneticPr fontId="2"/>
  </si>
  <si>
    <t>社債</t>
    <rPh sb="0" eb="2">
      <t>シャサイ</t>
    </rPh>
    <phoneticPr fontId="2"/>
  </si>
  <si>
    <t>＜長期＞</t>
    <rPh sb="1" eb="3">
      <t>チョウキ</t>
    </rPh>
    <phoneticPr fontId="2"/>
  </si>
  <si>
    <t>機械・工具</t>
    <rPh sb="0" eb="2">
      <t>キカイ</t>
    </rPh>
    <rPh sb="3" eb="5">
      <t>コウグ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</si>
  <si>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</si>
  <si>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車両・運搬具</t>
    <rPh sb="0" eb="2">
      <t>シャリョウ</t>
    </rPh>
    <rPh sb="3" eb="5">
      <t>ウンパン</t>
    </rPh>
    <rPh sb="5" eb="6">
      <t>グ</t>
    </rPh>
    <phoneticPr fontId="2"/>
  </si>
  <si>
    <t>退職給与引当金</t>
    <rPh sb="0" eb="2">
      <t>タイショク</t>
    </rPh>
    <rPh sb="2" eb="4">
      <t>キュウヨ</t>
    </rPh>
    <rPh sb="4" eb="6">
      <t>ヒキアテ</t>
    </rPh>
    <rPh sb="6" eb="7">
      <t>キン</t>
    </rPh>
    <phoneticPr fontId="2"/>
  </si>
  <si>
    <t>リース資産</t>
    <rPh sb="3" eb="5">
      <t>シサン</t>
    </rPh>
    <phoneticPr fontId="2"/>
  </si>
  <si>
    <t>その他引当金</t>
    <rPh sb="2" eb="3">
      <t>タ</t>
    </rPh>
    <rPh sb="3" eb="5">
      <t>ヒキアテ</t>
    </rPh>
    <rPh sb="5" eb="6">
      <t>キン</t>
    </rPh>
    <phoneticPr fontId="2"/>
  </si>
  <si>
    <t>土　地</t>
    <rPh sb="0" eb="3">
      <t>トチ</t>
    </rPh>
    <phoneticPr fontId="2"/>
  </si>
  <si>
    <t>建設仮勘定</t>
    <rPh sb="0" eb="2">
      <t>ケンセツ</t>
    </rPh>
    <rPh sb="2" eb="3">
      <t>カリ</t>
    </rPh>
    <rPh sb="3" eb="5">
      <t>カンジョウ</t>
    </rPh>
    <phoneticPr fontId="2"/>
  </si>
  <si>
    <t>無形固定資産</t>
    <rPh sb="0" eb="2">
      <t>ムケイ</t>
    </rPh>
    <rPh sb="2" eb="4">
      <t>コテイ</t>
    </rPh>
    <rPh sb="4" eb="6">
      <t>シサン</t>
    </rPh>
    <phoneticPr fontId="2"/>
  </si>
  <si>
    <t>自　己　資　本</t>
    <rPh sb="0" eb="3">
      <t>ジコ</t>
    </rPh>
    <rPh sb="4" eb="7">
      <t>シホン</t>
    </rPh>
    <phoneticPr fontId="2"/>
  </si>
  <si>
    <t>資本金</t>
    <rPh sb="0" eb="3">
      <t>シホンキン</t>
    </rPh>
    <phoneticPr fontId="2"/>
  </si>
  <si>
    <t>投資等</t>
    <rPh sb="0" eb="3">
      <t>トウシトウ</t>
    </rPh>
    <phoneticPr fontId="2"/>
  </si>
  <si>
    <t>資本剰余金</t>
    <rPh sb="0" eb="2">
      <t>シホン</t>
    </rPh>
    <rPh sb="2" eb="5">
      <t>ジョウヨキン</t>
    </rPh>
    <phoneticPr fontId="2"/>
  </si>
  <si>
    <t>利益準備金</t>
    <rPh sb="0" eb="2">
      <t>リエキ</t>
    </rPh>
    <rPh sb="2" eb="5">
      <t>ジュンビキン</t>
    </rPh>
    <phoneticPr fontId="2"/>
  </si>
  <si>
    <t>繰延資産</t>
    <rPh sb="0" eb="2">
      <t>クリノベ</t>
    </rPh>
    <rPh sb="2" eb="4">
      <t>シサン</t>
    </rPh>
    <phoneticPr fontId="2"/>
  </si>
  <si>
    <t>任意積立金</t>
    <rPh sb="0" eb="2">
      <t>ニンイ</t>
    </rPh>
    <rPh sb="2" eb="4">
      <t>ツミタテ</t>
    </rPh>
    <rPh sb="4" eb="5">
      <t>キン</t>
    </rPh>
    <phoneticPr fontId="2"/>
  </si>
  <si>
    <t>特記事項</t>
    <rPh sb="0" eb="2">
      <t>トッキ</t>
    </rPh>
    <rPh sb="2" eb="4">
      <t>ジコウ</t>
    </rPh>
    <phoneticPr fontId="2"/>
  </si>
  <si>
    <t>繰越利益剰余金</t>
    <rPh sb="0" eb="2">
      <t>クリコシ</t>
    </rPh>
    <rPh sb="2" eb="4">
      <t>リエキ</t>
    </rPh>
    <rPh sb="4" eb="6">
      <t>ジョウヨ</t>
    </rPh>
    <rPh sb="6" eb="7">
      <t>キン</t>
    </rPh>
    <phoneticPr fontId="2"/>
  </si>
  <si>
    <t>繰越損失金</t>
    <rPh sb="0" eb="2">
      <t>クリコシ</t>
    </rPh>
    <rPh sb="2" eb="4">
      <t>ソンシツ</t>
    </rPh>
    <rPh sb="4" eb="5">
      <t>キン</t>
    </rPh>
    <phoneticPr fontId="2"/>
  </si>
  <si>
    <t>━</t>
    <phoneticPr fontId="2"/>
  </si>
  <si>
    <t>経過月数</t>
    <rPh sb="0" eb="2">
      <t>ケイカ</t>
    </rPh>
    <rPh sb="2" eb="4">
      <t>ツキスウ</t>
    </rPh>
    <phoneticPr fontId="2"/>
  </si>
  <si>
    <t>費　用　勘　定</t>
    <rPh sb="0" eb="3">
      <t>ヒヨウ</t>
    </rPh>
    <rPh sb="4" eb="7">
      <t>カンジョウ</t>
    </rPh>
    <phoneticPr fontId="2"/>
  </si>
  <si>
    <t>売上原価</t>
    <rPh sb="0" eb="2">
      <t>ウリアゲ</t>
    </rPh>
    <rPh sb="2" eb="4">
      <t>ゲンカ</t>
    </rPh>
    <phoneticPr fontId="2"/>
  </si>
  <si>
    <t>収　益　勘　定</t>
    <rPh sb="0" eb="3">
      <t>シュウエキ</t>
    </rPh>
    <rPh sb="4" eb="7">
      <t>カンジョウ</t>
    </rPh>
    <phoneticPr fontId="2"/>
  </si>
  <si>
    <t>売上高</t>
    <rPh sb="0" eb="2">
      <t>ウリアゲ</t>
    </rPh>
    <rPh sb="2" eb="3">
      <t>ダカ</t>
    </rPh>
    <phoneticPr fontId="2"/>
  </si>
  <si>
    <t>前年同期実績</t>
    <rPh sb="0" eb="2">
      <t>ゼンネン</t>
    </rPh>
    <rPh sb="2" eb="4">
      <t>ドウキ</t>
    </rPh>
    <rPh sb="4" eb="6">
      <t>ジッセキ</t>
    </rPh>
    <phoneticPr fontId="2"/>
  </si>
  <si>
    <t>期間損益</t>
    <rPh sb="0" eb="2">
      <t>キカン</t>
    </rPh>
    <rPh sb="2" eb="4">
      <t>ソンエキ</t>
    </rPh>
    <phoneticPr fontId="2"/>
  </si>
  <si>
    <t>合計</t>
    <rPh sb="0" eb="2">
      <t>ゴウケイ</t>
    </rPh>
    <phoneticPr fontId="2"/>
  </si>
  <si>
    <t>販管費</t>
    <rPh sb="0" eb="1">
      <t>ハンバイ</t>
    </rPh>
    <rPh sb="1" eb="2">
      <t>カンリ</t>
    </rPh>
    <rPh sb="2" eb="3">
      <t>ヒ</t>
    </rPh>
    <phoneticPr fontId="2"/>
  </si>
  <si>
    <t>営業外収益</t>
    <rPh sb="0" eb="3">
      <t>エイギョウガイ</t>
    </rPh>
    <rPh sb="3" eb="5">
      <t>シュウエキ</t>
    </rPh>
    <phoneticPr fontId="2"/>
  </si>
  <si>
    <t>（うち人件費）</t>
    <rPh sb="3" eb="6">
      <t>ジンケンヒ</t>
    </rPh>
    <phoneticPr fontId="2"/>
  </si>
  <si>
    <t>特別利益</t>
    <rPh sb="0" eb="2">
      <t>トクベツ</t>
    </rPh>
    <rPh sb="2" eb="4">
      <t>リエキ</t>
    </rPh>
    <phoneticPr fontId="2"/>
  </si>
  <si>
    <t>(月商)</t>
    <rPh sb="1" eb="2">
      <t>ツキ</t>
    </rPh>
    <rPh sb="2" eb="3">
      <t>ショウ</t>
    </rPh>
    <phoneticPr fontId="2"/>
  </si>
  <si>
    <t>（うち減価償却費）</t>
    <rPh sb="3" eb="5">
      <t>ゲンカ</t>
    </rPh>
    <rPh sb="5" eb="7">
      <t>ショウキャク</t>
    </rPh>
    <rPh sb="7" eb="8">
      <t>ヒ</t>
    </rPh>
    <phoneticPr fontId="2"/>
  </si>
  <si>
    <t>【売上総利益】</t>
    <rPh sb="1" eb="3">
      <t>ウリアゲ</t>
    </rPh>
    <rPh sb="3" eb="6">
      <t>ソウリエキ</t>
    </rPh>
    <phoneticPr fontId="2"/>
  </si>
  <si>
    <t>営業外費用</t>
    <rPh sb="0" eb="3">
      <t>エイギョウガイ</t>
    </rPh>
    <rPh sb="3" eb="5">
      <t>ヒヨウ</t>
    </rPh>
    <phoneticPr fontId="2"/>
  </si>
  <si>
    <t>（売上総利益率）</t>
    <rPh sb="1" eb="3">
      <t>ウリアゲ</t>
    </rPh>
    <rPh sb="3" eb="6">
      <t>ソウリエキ</t>
    </rPh>
    <rPh sb="6" eb="7">
      <t>リツ</t>
    </rPh>
    <phoneticPr fontId="2"/>
  </si>
  <si>
    <t>　</t>
    <phoneticPr fontId="2"/>
  </si>
  <si>
    <t>（うち支払利息）</t>
    <rPh sb="3" eb="5">
      <t>シハライ</t>
    </rPh>
    <rPh sb="5" eb="7">
      <t>リソク</t>
    </rPh>
    <phoneticPr fontId="2"/>
  </si>
  <si>
    <t>【営業利益】</t>
    <rPh sb="1" eb="3">
      <t>エイギョウ</t>
    </rPh>
    <rPh sb="3" eb="5">
      <t>リエキ</t>
    </rPh>
    <phoneticPr fontId="2"/>
  </si>
  <si>
    <t>特別損失</t>
    <rPh sb="0" eb="2">
      <t>トクベツ</t>
    </rPh>
    <rPh sb="2" eb="4">
      <t>ソンシツ</t>
    </rPh>
    <phoneticPr fontId="2"/>
  </si>
  <si>
    <t>【経常利益】</t>
    <rPh sb="1" eb="3">
      <t>ケイジョウ</t>
    </rPh>
    <rPh sb="3" eb="5">
      <t>リエキ</t>
    </rPh>
    <phoneticPr fontId="2"/>
  </si>
  <si>
    <t>法人税等</t>
    <rPh sb="0" eb="2">
      <t>ホウジン</t>
    </rPh>
    <rPh sb="2" eb="3">
      <t>ゼイ</t>
    </rPh>
    <rPh sb="3" eb="4">
      <t>トウ</t>
    </rPh>
    <phoneticPr fontId="2"/>
  </si>
  <si>
    <t>【当期利益】</t>
    <rPh sb="1" eb="3">
      <t>トウキ</t>
    </rPh>
    <rPh sb="3" eb="5">
      <t>リエキ</t>
    </rPh>
    <phoneticPr fontId="2"/>
  </si>
  <si>
    <t>（減価償却費）</t>
    <rPh sb="1" eb="3">
      <t>ゲンカ</t>
    </rPh>
    <rPh sb="3" eb="5">
      <t>ショウキャク</t>
    </rPh>
    <rPh sb="5" eb="6">
      <t>ヒ</t>
    </rPh>
    <phoneticPr fontId="2"/>
  </si>
  <si>
    <t>合　　計</t>
    <rPh sb="0" eb="4">
      <t>ゴウケイ</t>
    </rPh>
    <phoneticPr fontId="2"/>
  </si>
  <si>
    <t>お客様名</t>
    <rPh sb="1" eb="3">
      <t>キャクサマ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</si>
</sst>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▲ &quot;#,##0"/>
    <numFmt numFmtId="177" formatCode="[$-411]ggge&quot;年&quot;m&quot;月&quot;d&quot;日&quot;;@"/>
    <numFmt numFmtId="178" formatCode="\(mm&quot;ヵ&quot;&quot;月&quot;\)"/>
    <numFmt numFmtId="179" formatCode="\(\ #,##0\);\(&quot;▲ &quot;#,##0\)"/>
    <numFmt numFmtId="180" formatCode="\(\ 0.0%\);\(&quot;▲&quot;0.0%\)"/>
    <numFmt numFmtId="181" formatCode="&quot;【&quot;\ 0&quot;ヵ&quot;&quot;月&quot;&quot;】&quot;"/>
    <numFmt numFmtId="182" formatCode="&quot;【&quot;\ 0&quot;月&quot;&quot;】&quot;"/>
    <numFmt numFmtId="183" formatCode="yyyy&quot;年&quot;m&quot;月&quot;d&quot;日&quot;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u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u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color indexed="12"/>
      <name val="ＭＳ Ｐ明朝"/>
      <family val="1"/>
      <charset val="128"/>
    </font>
    <font>
      <sz val="10"/>
      <color indexed="18"/>
      <name val="ＭＳ Ｐ明朝"/>
      <family val="1"/>
      <charset val="128"/>
    </font>
    <font>
      <sz val="7.5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0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hair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0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vertical="center" textRotation="255" shrinkToFit="1"/>
    </xf>
    <xf numFmtId="0" fontId="6" fillId="0" borderId="0" xfId="0" applyFont="1" applyBorder="1" applyAlignment="1">
      <alignment horizontal="center" vertical="center" textRotation="255" shrinkToFi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textRotation="255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left" vertical="center"/>
    </xf>
    <xf numFmtId="182" fontId="4" fillId="2" borderId="3" xfId="0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9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2" borderId="10" xfId="0" applyFont="1" applyFill="1" applyBorder="1" applyAlignment="1">
      <alignment horizontal="center" vertical="center" wrapText="1"/>
    </xf>
    <xf numFmtId="176" fontId="4" fillId="2" borderId="19" xfId="0" applyNumberFormat="1" applyFont="1" applyFill="1" applyBorder="1" applyAlignment="1">
      <alignment vertical="center" shrinkToFit="1"/>
    </xf>
    <xf numFmtId="0" fontId="3" fillId="3" borderId="17" xfId="0" applyFont="1" applyFill="1" applyBorder="1" applyAlignment="1">
      <alignment horizontal="center" vertical="center" shrinkToFit="1"/>
    </xf>
    <xf numFmtId="176" fontId="3" fillId="3" borderId="17" xfId="0" applyNumberFormat="1" applyFont="1" applyFill="1" applyBorder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0" fontId="3" fillId="0" borderId="17" xfId="0" applyFont="1" applyBorder="1" applyAlignment="1">
      <alignment horizontal="center" vertical="center"/>
    </xf>
    <xf numFmtId="0" fontId="3" fillId="2" borderId="28" xfId="0" applyFont="1" applyFill="1" applyBorder="1" applyAlignment="1">
      <alignment vertical="center" shrinkToFit="1"/>
    </xf>
    <xf numFmtId="0" fontId="14" fillId="0" borderId="21" xfId="0" applyFont="1" applyBorder="1" applyAlignment="1">
      <alignment vertical="center" shrinkToFit="1"/>
    </xf>
    <xf numFmtId="176" fontId="4" fillId="2" borderId="31" xfId="0" applyNumberFormat="1" applyFont="1" applyFill="1" applyBorder="1" applyAlignment="1">
      <alignment vertical="center" shrinkToFit="1"/>
    </xf>
    <xf numFmtId="0" fontId="3" fillId="3" borderId="29" xfId="0" applyFont="1" applyFill="1" applyBorder="1" applyAlignment="1">
      <alignment vertical="center" shrinkToFit="1"/>
    </xf>
    <xf numFmtId="0" fontId="3" fillId="0" borderId="21" xfId="0" applyFont="1" applyBorder="1" applyAlignment="1">
      <alignment vertical="center"/>
    </xf>
    <xf numFmtId="176" fontId="4" fillId="2" borderId="34" xfId="0" applyNumberFormat="1" applyFont="1" applyFill="1" applyBorder="1" applyAlignment="1">
      <alignment vertical="center" shrinkToFit="1"/>
    </xf>
    <xf numFmtId="176" fontId="4" fillId="2" borderId="36" xfId="0" applyNumberFormat="1" applyFont="1" applyFill="1" applyBorder="1" applyAlignment="1">
      <alignment vertical="center" shrinkToFit="1"/>
    </xf>
    <xf numFmtId="0" fontId="3" fillId="0" borderId="32" xfId="0" applyFont="1" applyBorder="1" applyAlignment="1">
      <alignment horizontal="center" vertical="center"/>
    </xf>
    <xf numFmtId="176" fontId="4" fillId="2" borderId="32" xfId="0" applyNumberFormat="1" applyFont="1" applyFill="1" applyBorder="1" applyAlignment="1">
      <alignment vertical="center" shrinkToFit="1"/>
    </xf>
    <xf numFmtId="176" fontId="4" fillId="2" borderId="37" xfId="0" applyNumberFormat="1" applyFont="1" applyFill="1" applyBorder="1" applyAlignment="1">
      <alignment vertical="center" shrinkToFit="1"/>
    </xf>
    <xf numFmtId="0" fontId="3" fillId="2" borderId="39" xfId="0" applyFont="1" applyFill="1" applyBorder="1" applyAlignment="1">
      <alignment horizontal="distributed" vertical="center" shrinkToFit="1"/>
    </xf>
    <xf numFmtId="176" fontId="4" fillId="2" borderId="40" xfId="2" applyNumberFormat="1" applyFont="1" applyFill="1" applyBorder="1" applyAlignment="1">
      <alignment vertical="center" shrinkToFit="1"/>
    </xf>
    <xf numFmtId="0" fontId="3" fillId="2" borderId="39" xfId="0" applyFont="1" applyFill="1" applyBorder="1" applyAlignment="1">
      <alignment horizontal="center" vertical="center" shrinkToFit="1"/>
    </xf>
    <xf numFmtId="176" fontId="4" fillId="0" borderId="26" xfId="0" applyNumberFormat="1" applyFont="1" applyFill="1" applyBorder="1" applyAlignment="1">
      <alignment vertical="center" shrinkToFit="1"/>
    </xf>
    <xf numFmtId="176" fontId="4" fillId="0" borderId="42" xfId="0" applyNumberFormat="1" applyFont="1" applyFill="1" applyBorder="1" applyAlignment="1">
      <alignment vertical="center" shrinkToFit="1"/>
    </xf>
    <xf numFmtId="176" fontId="4" fillId="2" borderId="43" xfId="0" applyNumberFormat="1" applyFont="1" applyFill="1" applyBorder="1" applyAlignment="1">
      <alignment vertical="center" shrinkToFit="1"/>
    </xf>
    <xf numFmtId="0" fontId="15" fillId="0" borderId="21" xfId="0" applyFont="1" applyBorder="1" applyAlignment="1">
      <alignment vertical="center" shrinkToFit="1"/>
    </xf>
    <xf numFmtId="176" fontId="3" fillId="3" borderId="27" xfId="0" applyNumberFormat="1" applyFont="1" applyFill="1" applyBorder="1" applyAlignment="1">
      <alignment vertical="center" shrinkToFit="1"/>
    </xf>
    <xf numFmtId="176" fontId="4" fillId="2" borderId="44" xfId="0" applyNumberFormat="1" applyFont="1" applyFill="1" applyBorder="1" applyAlignment="1">
      <alignment vertical="center" shrinkToFit="1"/>
    </xf>
    <xf numFmtId="176" fontId="4" fillId="2" borderId="46" xfId="0" applyNumberFormat="1" applyFont="1" applyFill="1" applyBorder="1" applyAlignment="1">
      <alignment vertical="center" shrinkToFit="1"/>
    </xf>
    <xf numFmtId="176" fontId="4" fillId="2" borderId="47" xfId="0" applyNumberFormat="1" applyFont="1" applyFill="1" applyBorder="1" applyAlignment="1">
      <alignment vertical="center" shrinkToFit="1"/>
    </xf>
    <xf numFmtId="176" fontId="4" fillId="2" borderId="19" xfId="0" applyNumberFormat="1" applyFont="1" applyFill="1" applyBorder="1" applyAlignment="1">
      <alignment horizontal="right" vertical="center" shrinkToFit="1"/>
    </xf>
    <xf numFmtId="176" fontId="4" fillId="2" borderId="48" xfId="0" applyNumberFormat="1" applyFont="1" applyFill="1" applyBorder="1" applyAlignment="1">
      <alignment vertical="center" shrinkToFit="1"/>
    </xf>
    <xf numFmtId="176" fontId="4" fillId="0" borderId="50" xfId="0" applyNumberFormat="1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right" vertical="center"/>
    </xf>
    <xf numFmtId="181" fontId="13" fillId="2" borderId="42" xfId="0" applyNumberFormat="1" applyFont="1" applyFill="1" applyBorder="1" applyAlignment="1">
      <alignment horizontal="left" vertical="center" shrinkToFit="1"/>
    </xf>
    <xf numFmtId="49" fontId="3" fillId="0" borderId="17" xfId="0" applyNumberFormat="1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center" vertical="center" shrinkToFit="1"/>
    </xf>
    <xf numFmtId="0" fontId="3" fillId="0" borderId="26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vertical="center"/>
    </xf>
    <xf numFmtId="179" fontId="4" fillId="0" borderId="35" xfId="0" applyNumberFormat="1" applyFont="1" applyBorder="1" applyAlignment="1">
      <alignment vertical="center" shrinkToFit="1"/>
    </xf>
    <xf numFmtId="179" fontId="4" fillId="2" borderId="36" xfId="0" applyNumberFormat="1" applyFont="1" applyFill="1" applyBorder="1" applyAlignment="1">
      <alignment vertical="center" shrinkToFit="1"/>
    </xf>
    <xf numFmtId="178" fontId="3" fillId="0" borderId="0" xfId="0" applyNumberFormat="1" applyFont="1" applyAlignment="1">
      <alignment vertical="center"/>
    </xf>
    <xf numFmtId="180" fontId="4" fillId="2" borderId="35" xfId="1" applyNumberFormat="1" applyFont="1" applyFill="1" applyBorder="1" applyAlignment="1">
      <alignment vertical="center" shrinkToFit="1"/>
    </xf>
    <xf numFmtId="180" fontId="4" fillId="2" borderId="36" xfId="1" applyNumberFormat="1" applyFont="1" applyFill="1" applyBorder="1" applyAlignment="1">
      <alignment vertical="center" shrinkToFit="1"/>
    </xf>
    <xf numFmtId="176" fontId="4" fillId="2" borderId="64" xfId="0" applyNumberFormat="1" applyFont="1" applyFill="1" applyBorder="1" applyAlignment="1">
      <alignment vertical="center" shrinkToFit="1"/>
    </xf>
    <xf numFmtId="0" fontId="12" fillId="0" borderId="0" xfId="0" applyFont="1" applyAlignment="1">
      <alignment vertical="center"/>
    </xf>
    <xf numFmtId="0" fontId="3" fillId="2" borderId="67" xfId="0" applyFont="1" applyFill="1" applyBorder="1" applyAlignment="1">
      <alignment horizontal="distributed" vertical="center" shrinkToFit="1"/>
    </xf>
    <xf numFmtId="176" fontId="4" fillId="2" borderId="68" xfId="2" applyNumberFormat="1" applyFont="1" applyFill="1" applyBorder="1" applyAlignment="1">
      <alignment vertical="center" shrinkToFit="1"/>
    </xf>
    <xf numFmtId="176" fontId="4" fillId="2" borderId="70" xfId="2" applyNumberFormat="1" applyFont="1" applyFill="1" applyBorder="1" applyAlignment="1">
      <alignment vertical="center" shrinkToFit="1"/>
    </xf>
    <xf numFmtId="176" fontId="4" fillId="0" borderId="18" xfId="2" applyNumberFormat="1" applyFont="1" applyFill="1" applyBorder="1" applyAlignment="1" applyProtection="1">
      <alignment vertical="center" shrinkToFit="1"/>
      <protection locked="0"/>
    </xf>
    <xf numFmtId="176" fontId="4" fillId="0" borderId="18" xfId="2" applyNumberFormat="1" applyFont="1" applyBorder="1" applyAlignment="1" applyProtection="1">
      <alignment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176" fontId="4" fillId="0" borderId="9" xfId="2" applyNumberFormat="1" applyFont="1" applyBorder="1" applyAlignment="1" applyProtection="1">
      <alignment vertical="center" shrinkToFit="1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176" fontId="4" fillId="0" borderId="2" xfId="0" applyNumberFormat="1" applyFont="1" applyBorder="1" applyAlignment="1" applyProtection="1">
      <alignment vertical="center" shrinkToFit="1"/>
      <protection locked="0"/>
    </xf>
    <xf numFmtId="0" fontId="3" fillId="0" borderId="32" xfId="0" applyFont="1" applyBorder="1" applyAlignment="1" applyProtection="1">
      <alignment horizontal="distributed" vertical="center" shrinkToFit="1"/>
      <protection locked="0"/>
    </xf>
    <xf numFmtId="176" fontId="4" fillId="0" borderId="52" xfId="2" applyNumberFormat="1" applyFont="1" applyBorder="1" applyAlignment="1" applyProtection="1">
      <alignment vertical="center" shrinkToFit="1"/>
      <protection locked="0"/>
    </xf>
    <xf numFmtId="0" fontId="3" fillId="0" borderId="17" xfId="0" applyFont="1" applyBorder="1" applyAlignment="1" applyProtection="1">
      <alignment horizontal="distributed" vertical="center" shrinkToFit="1"/>
      <protection locked="0"/>
    </xf>
    <xf numFmtId="179" fontId="4" fillId="0" borderId="18" xfId="0" applyNumberFormat="1" applyFont="1" applyFill="1" applyBorder="1" applyAlignment="1" applyProtection="1">
      <alignment vertical="center" shrinkToFit="1"/>
      <protection locked="0"/>
    </xf>
    <xf numFmtId="176" fontId="4" fillId="0" borderId="18" xfId="0" applyNumberFormat="1" applyFont="1" applyBorder="1" applyAlignment="1" applyProtection="1">
      <alignment vertical="center" shrinkToFit="1"/>
      <protection locked="0"/>
    </xf>
    <xf numFmtId="179" fontId="4" fillId="4" borderId="18" xfId="0" applyNumberFormat="1" applyFont="1" applyFill="1" applyBorder="1" applyAlignment="1" applyProtection="1">
      <alignment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Fill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176" fontId="4" fillId="0" borderId="30" xfId="0" applyNumberFormat="1" applyFont="1" applyFill="1" applyBorder="1" applyAlignment="1" applyProtection="1">
      <alignment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176" fontId="4" fillId="0" borderId="33" xfId="0" applyNumberFormat="1" applyFont="1" applyFill="1" applyBorder="1" applyAlignment="1" applyProtection="1">
      <alignment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176" fontId="4" fillId="0" borderId="35" xfId="0" applyNumberFormat="1" applyFont="1" applyFill="1" applyBorder="1" applyAlignment="1" applyProtection="1">
      <alignment vertical="center" shrinkToFit="1"/>
      <protection locked="0"/>
    </xf>
    <xf numFmtId="0" fontId="3" fillId="0" borderId="45" xfId="0" applyFont="1" applyBorder="1" applyAlignment="1" applyProtection="1">
      <alignment horizontal="center" vertical="center" shrinkToFit="1"/>
      <protection locked="0"/>
    </xf>
    <xf numFmtId="176" fontId="4" fillId="0" borderId="45" xfId="0" applyNumberFormat="1" applyFont="1" applyFill="1" applyBorder="1" applyAlignment="1" applyProtection="1">
      <alignment vertical="center" shrinkToFit="1"/>
      <protection locked="0"/>
    </xf>
    <xf numFmtId="176" fontId="3" fillId="3" borderId="17" xfId="0" applyNumberFormat="1" applyFont="1" applyFill="1" applyBorder="1" applyAlignment="1" applyProtection="1">
      <alignment vertical="center" shrinkToFit="1"/>
      <protection locked="0"/>
    </xf>
    <xf numFmtId="0" fontId="13" fillId="3" borderId="0" xfId="0" applyFont="1" applyFill="1" applyAlignment="1">
      <alignment wrapText="1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3" fillId="0" borderId="6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12" fillId="0" borderId="25" xfId="0" applyFont="1" applyBorder="1" applyAlignment="1">
      <alignment vertical="center" shrinkToFit="1"/>
    </xf>
    <xf numFmtId="0" fontId="12" fillId="0" borderId="26" xfId="0" applyFont="1" applyBorder="1" applyAlignment="1">
      <alignment vertical="center" shrinkToFit="1"/>
    </xf>
    <xf numFmtId="0" fontId="3" fillId="2" borderId="61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56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62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29" xfId="0" applyFont="1" applyFill="1" applyBorder="1" applyAlignment="1">
      <alignment vertical="center" shrinkToFit="1"/>
    </xf>
    <xf numFmtId="0" fontId="3" fillId="3" borderId="32" xfId="0" applyFont="1" applyFill="1" applyBorder="1" applyAlignment="1">
      <alignment vertical="center" shrinkToFit="1"/>
    </xf>
    <xf numFmtId="0" fontId="3" fillId="3" borderId="18" xfId="0" applyFont="1" applyFill="1" applyBorder="1" applyAlignment="1">
      <alignment vertical="center" shrinkToFit="1"/>
    </xf>
    <xf numFmtId="0" fontId="15" fillId="0" borderId="21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183" fontId="4" fillId="2" borderId="0" xfId="0" applyNumberFormat="1" applyFont="1" applyFill="1" applyAlignment="1" applyProtection="1">
      <alignment horizontal="right" vertical="center" shrinkToFit="1"/>
    </xf>
    <xf numFmtId="0" fontId="3" fillId="0" borderId="60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61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14" fillId="0" borderId="21" xfId="0" applyFont="1" applyBorder="1" applyAlignment="1">
      <alignment horizontal="center" vertical="center" shrinkToFit="1"/>
    </xf>
    <xf numFmtId="0" fontId="0" fillId="0" borderId="29" xfId="0" applyBorder="1"/>
    <xf numFmtId="0" fontId="4" fillId="0" borderId="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 textRotation="255"/>
    </xf>
    <xf numFmtId="0" fontId="3" fillId="0" borderId="41" xfId="0" applyFont="1" applyBorder="1" applyAlignment="1">
      <alignment horizontal="distributed" vertical="center" textRotation="255"/>
    </xf>
    <xf numFmtId="176" fontId="4" fillId="0" borderId="17" xfId="2" applyNumberFormat="1" applyFont="1" applyBorder="1" applyAlignment="1" applyProtection="1">
      <alignment vertical="center" shrinkToFit="1"/>
      <protection locked="0"/>
    </xf>
    <xf numFmtId="176" fontId="4" fillId="0" borderId="18" xfId="2" applyNumberFormat="1" applyFont="1" applyBorder="1" applyAlignment="1" applyProtection="1">
      <alignment vertical="center" shrinkToFit="1"/>
      <protection locked="0"/>
    </xf>
    <xf numFmtId="0" fontId="3" fillId="0" borderId="54" xfId="0" applyFont="1" applyBorder="1" applyAlignment="1">
      <alignment horizontal="distributed" vertical="center" textRotation="255" shrinkToFit="1"/>
    </xf>
    <xf numFmtId="0" fontId="3" fillId="0" borderId="20" xfId="0" applyFont="1" applyBorder="1" applyAlignment="1">
      <alignment horizontal="distributed" vertical="center" textRotation="255" shrinkToFit="1"/>
    </xf>
    <xf numFmtId="0" fontId="3" fillId="0" borderId="69" xfId="0" applyFont="1" applyBorder="1" applyAlignment="1">
      <alignment horizontal="distributed" vertical="center"/>
    </xf>
    <xf numFmtId="0" fontId="16" fillId="0" borderId="21" xfId="0" applyFont="1" applyFill="1" applyBorder="1" applyAlignment="1" applyProtection="1">
      <alignment vertical="top" wrapText="1"/>
      <protection locked="0"/>
    </xf>
    <xf numFmtId="0" fontId="16" fillId="0" borderId="0" xfId="0" applyFont="1" applyFill="1" applyAlignment="1" applyProtection="1">
      <alignment vertical="top" wrapText="1"/>
      <protection locked="0"/>
    </xf>
    <xf numFmtId="0" fontId="16" fillId="0" borderId="22" xfId="0" applyFont="1" applyFill="1" applyBorder="1" applyAlignment="1" applyProtection="1">
      <alignment vertical="top" wrapText="1"/>
      <protection locked="0"/>
    </xf>
    <xf numFmtId="0" fontId="16" fillId="0" borderId="23" xfId="0" applyFont="1" applyFill="1" applyBorder="1" applyAlignment="1" applyProtection="1">
      <alignment vertical="top" wrapText="1"/>
      <protection locked="0"/>
    </xf>
    <xf numFmtId="0" fontId="16" fillId="0" borderId="15" xfId="0" applyFont="1" applyFill="1" applyBorder="1" applyAlignment="1" applyProtection="1">
      <alignment vertical="top" wrapText="1"/>
      <protection locked="0"/>
    </xf>
    <xf numFmtId="0" fontId="16" fillId="0" borderId="24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>
      <alignment horizontal="distributed" vertical="center"/>
    </xf>
    <xf numFmtId="0" fontId="3" fillId="2" borderId="49" xfId="0" applyFont="1" applyFill="1" applyBorder="1" applyAlignment="1">
      <alignment horizontal="distributed" vertical="center"/>
    </xf>
    <xf numFmtId="176" fontId="4" fillId="0" borderId="55" xfId="0" applyNumberFormat="1" applyFont="1" applyBorder="1" applyAlignment="1">
      <alignment vertical="center" shrinkToFit="1"/>
    </xf>
    <xf numFmtId="176" fontId="4" fillId="0" borderId="59" xfId="0" applyNumberFormat="1" applyFont="1" applyBorder="1" applyAlignment="1">
      <alignment vertical="center" shrinkToFit="1"/>
    </xf>
    <xf numFmtId="176" fontId="4" fillId="0" borderId="73" xfId="0" applyNumberFormat="1" applyFont="1" applyBorder="1" applyAlignment="1">
      <alignment vertical="center" shrinkToFit="1"/>
    </xf>
    <xf numFmtId="176" fontId="4" fillId="2" borderId="67" xfId="2" applyNumberFormat="1" applyFont="1" applyFill="1" applyBorder="1" applyAlignment="1">
      <alignment vertical="center" shrinkToFit="1"/>
    </xf>
    <xf numFmtId="176" fontId="4" fillId="2" borderId="68" xfId="2" applyNumberFormat="1" applyFont="1" applyFill="1" applyBorder="1" applyAlignment="1">
      <alignment vertical="center" shrinkToFit="1"/>
    </xf>
    <xf numFmtId="176" fontId="4" fillId="2" borderId="72" xfId="2" applyNumberFormat="1" applyFont="1" applyFill="1" applyBorder="1" applyAlignment="1">
      <alignment vertical="center" shrinkToFit="1"/>
    </xf>
    <xf numFmtId="176" fontId="4" fillId="2" borderId="70" xfId="2" applyNumberFormat="1" applyFont="1" applyFill="1" applyBorder="1" applyAlignment="1">
      <alignment vertical="center" shrinkToFit="1"/>
    </xf>
    <xf numFmtId="176" fontId="4" fillId="0" borderId="53" xfId="0" applyNumberFormat="1" applyFont="1" applyBorder="1" applyAlignment="1">
      <alignment vertical="center" shrinkToFit="1"/>
    </xf>
    <xf numFmtId="176" fontId="4" fillId="0" borderId="58" xfId="0" applyNumberFormat="1" applyFont="1" applyBorder="1" applyAlignment="1">
      <alignment vertical="center" shrinkToFit="1"/>
    </xf>
    <xf numFmtId="176" fontId="4" fillId="0" borderId="71" xfId="0" applyNumberFormat="1" applyFont="1" applyBorder="1" applyAlignment="1">
      <alignment vertical="center" shrinkToFit="1"/>
    </xf>
    <xf numFmtId="0" fontId="3" fillId="0" borderId="51" xfId="0" applyFont="1" applyBorder="1" applyAlignment="1">
      <alignment horizontal="distributed" vertical="center" textRotation="255"/>
    </xf>
    <xf numFmtId="0" fontId="3" fillId="0" borderId="16" xfId="0" applyFont="1" applyBorder="1" applyAlignment="1">
      <alignment horizontal="distributed" vertical="center" textRotation="255"/>
    </xf>
    <xf numFmtId="0" fontId="3" fillId="0" borderId="66" xfId="0" applyFont="1" applyBorder="1" applyAlignment="1">
      <alignment horizontal="distributed" vertical="center"/>
    </xf>
    <xf numFmtId="176" fontId="4" fillId="0" borderId="32" xfId="2" applyNumberFormat="1" applyFont="1" applyBorder="1" applyAlignment="1" applyProtection="1">
      <alignment vertical="center" shrinkToFit="1"/>
      <protection locked="0"/>
    </xf>
    <xf numFmtId="176" fontId="4" fillId="0" borderId="52" xfId="2" applyNumberFormat="1" applyFont="1" applyBorder="1" applyAlignment="1" applyProtection="1">
      <alignment vertical="center" shrinkToFit="1"/>
      <protection locked="0"/>
    </xf>
    <xf numFmtId="0" fontId="3" fillId="0" borderId="7" xfId="0" applyFont="1" applyBorder="1" applyAlignment="1">
      <alignment horizontal="distributed" vertical="center" textRotation="255" shrinkToFit="1"/>
    </xf>
    <xf numFmtId="0" fontId="3" fillId="0" borderId="16" xfId="0" applyFont="1" applyBorder="1" applyAlignment="1">
      <alignment horizontal="distributed" vertical="center" textRotation="255" shrinkToFit="1"/>
    </xf>
    <xf numFmtId="0" fontId="3" fillId="0" borderId="38" xfId="0" applyFont="1" applyBorder="1" applyAlignment="1">
      <alignment horizontal="distributed" vertical="center" textRotation="255" shrinkToFit="1"/>
    </xf>
    <xf numFmtId="0" fontId="3" fillId="0" borderId="6" xfId="0" applyFont="1" applyBorder="1" applyAlignment="1" applyProtection="1">
      <alignment horizontal="distributed" vertical="center"/>
      <protection locked="0"/>
    </xf>
    <xf numFmtId="0" fontId="3" fillId="0" borderId="49" xfId="0" applyFont="1" applyBorder="1" applyAlignment="1" applyProtection="1">
      <alignment horizontal="distributed" vertical="center"/>
      <protection locked="0"/>
    </xf>
    <xf numFmtId="0" fontId="11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 textRotation="255" shrinkToFit="1"/>
    </xf>
    <xf numFmtId="0" fontId="3" fillId="3" borderId="17" xfId="0" applyFont="1" applyFill="1" applyBorder="1" applyAlignment="1">
      <alignment horizontal="left" vertical="center" textRotation="255" shrinkToFit="1"/>
    </xf>
    <xf numFmtId="0" fontId="3" fillId="3" borderId="17" xfId="0" applyFont="1" applyFill="1" applyBorder="1" applyAlignment="1">
      <alignment horizontal="center" vertical="center" textRotation="255" shrinkToFit="1"/>
    </xf>
    <xf numFmtId="0" fontId="3" fillId="0" borderId="7" xfId="0" applyFont="1" applyBorder="1" applyAlignment="1">
      <alignment horizontal="distributed" vertical="center" textRotation="255"/>
    </xf>
    <xf numFmtId="0" fontId="3" fillId="0" borderId="38" xfId="0" applyFont="1" applyBorder="1" applyAlignment="1">
      <alignment horizontal="distributed" vertical="center" textRotation="255"/>
    </xf>
    <xf numFmtId="176" fontId="4" fillId="0" borderId="8" xfId="2" applyNumberFormat="1" applyFont="1" applyBorder="1" applyAlignment="1" applyProtection="1">
      <alignment vertical="center" shrinkToFit="1"/>
      <protection locked="0"/>
    </xf>
    <xf numFmtId="176" fontId="4" fillId="0" borderId="9" xfId="2" applyNumberFormat="1" applyFont="1" applyBorder="1" applyAlignment="1" applyProtection="1">
      <alignment vertical="center" shrinkToFit="1"/>
      <protection locked="0"/>
    </xf>
    <xf numFmtId="176" fontId="4" fillId="2" borderId="39" xfId="2" applyNumberFormat="1" applyFont="1" applyFill="1" applyBorder="1" applyAlignment="1">
      <alignment vertical="center" shrinkToFit="1"/>
    </xf>
    <xf numFmtId="176" fontId="4" fillId="2" borderId="40" xfId="2" applyNumberFormat="1" applyFont="1" applyFill="1" applyBorder="1" applyAlignment="1">
      <alignment vertical="center" shrinkToFit="1"/>
    </xf>
    <xf numFmtId="0" fontId="12" fillId="0" borderId="25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0" fontId="8" fillId="0" borderId="6" xfId="0" applyFont="1" applyBorder="1" applyAlignment="1">
      <alignment horizontal="right" vertical="center" shrinkToFit="1"/>
    </xf>
    <xf numFmtId="0" fontId="8" fillId="0" borderId="3" xfId="0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7" xfId="0" applyFont="1" applyBorder="1" applyAlignment="1">
      <alignment horizontal="distributed" vertical="center"/>
    </xf>
    <xf numFmtId="183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176" fontId="4" fillId="0" borderId="30" xfId="0" applyNumberFormat="1" applyFont="1" applyBorder="1" applyAlignment="1" applyProtection="1">
      <alignment vertical="center" shrinkToFit="1"/>
      <protection locked="0"/>
    </xf>
    <xf numFmtId="176" fontId="4" fillId="0" borderId="17" xfId="0" applyNumberFormat="1" applyFont="1" applyFill="1" applyBorder="1" applyAlignment="1" applyProtection="1">
      <alignment vertical="center" shrinkToFit="1"/>
      <protection locked="0"/>
    </xf>
    <xf numFmtId="176" fontId="4" fillId="0" borderId="17" xfId="0" applyNumberFormat="1" applyFont="1" applyBorder="1" applyAlignment="1" applyProtection="1">
      <alignment vertical="center" shrinkToFit="1"/>
      <protection locked="0"/>
    </xf>
    <xf numFmtId="179" fontId="4" fillId="0" borderId="17" xfId="0" applyNumberFormat="1" applyFont="1" applyFill="1" applyBorder="1" applyAlignment="1" applyProtection="1">
      <alignment vertical="center" shrinkToFit="1"/>
      <protection locked="0"/>
    </xf>
    <xf numFmtId="0" fontId="16" fillId="0" borderId="25" xfId="0" applyFont="1" applyBorder="1" applyAlignment="1" applyProtection="1">
      <alignment vertical="top" wrapText="1"/>
      <protection locked="0"/>
    </xf>
    <xf numFmtId="0" fontId="16" fillId="0" borderId="26" xfId="0" applyFont="1" applyBorder="1" applyAlignment="1" applyProtection="1">
      <alignment vertical="top" wrapText="1"/>
      <protection locked="0"/>
    </xf>
    <xf numFmtId="0" fontId="16" fillId="0" borderId="42" xfId="0" applyFont="1" applyBorder="1" applyAlignment="1" applyProtection="1">
      <alignment vertical="top" wrapText="1"/>
      <protection locked="0"/>
    </xf>
    <xf numFmtId="0" fontId="16" fillId="0" borderId="74" xfId="0" applyFont="1" applyBorder="1" applyAlignment="1" applyProtection="1">
      <alignment vertical="top" wrapText="1"/>
      <protection locked="0"/>
    </xf>
    <xf numFmtId="0" fontId="16" fillId="0" borderId="5" xfId="0" applyFont="1" applyBorder="1" applyAlignment="1" applyProtection="1">
      <alignment vertical="top" wrapText="1"/>
      <protection locked="0"/>
    </xf>
    <xf numFmtId="0" fontId="16" fillId="0" borderId="75" xfId="0" applyFont="1" applyBorder="1" applyAlignment="1" applyProtection="1">
      <alignment vertical="top" wrapText="1"/>
      <protection locked="0"/>
    </xf>
    <xf numFmtId="0" fontId="6" fillId="0" borderId="12" xfId="0" applyFont="1" applyFill="1" applyBorder="1" applyAlignment="1" applyProtection="1">
      <alignment horizontal="left" vertical="top" wrapText="1" shrinkToFit="1"/>
      <protection locked="0"/>
    </xf>
    <xf numFmtId="0" fontId="6" fillId="0" borderId="13" xfId="0" applyFont="1" applyFill="1" applyBorder="1" applyAlignment="1" applyProtection="1">
      <alignment horizontal="left" vertical="top" wrapText="1" shrinkToFit="1"/>
      <protection locked="0"/>
    </xf>
    <xf numFmtId="0" fontId="6" fillId="0" borderId="14" xfId="0" applyFont="1" applyFill="1" applyBorder="1" applyAlignment="1" applyProtection="1">
      <alignment horizontal="left" vertical="top" wrapText="1" shrinkToFit="1"/>
      <protection locked="0"/>
    </xf>
    <xf numFmtId="0" fontId="6" fillId="0" borderId="21" xfId="0" applyFont="1" applyFill="1" applyBorder="1" applyAlignment="1" applyProtection="1">
      <alignment horizontal="left" vertical="top" wrapText="1" shrinkToFit="1"/>
      <protection locked="0"/>
    </xf>
    <xf numFmtId="0" fontId="6" fillId="0" borderId="0" xfId="0" applyFont="1" applyFill="1" applyBorder="1" applyAlignment="1" applyProtection="1">
      <alignment horizontal="left" vertical="top" wrapText="1" shrinkToFit="1"/>
      <protection locked="0"/>
    </xf>
    <xf numFmtId="0" fontId="6" fillId="0" borderId="22" xfId="0" applyFont="1" applyFill="1" applyBorder="1" applyAlignment="1" applyProtection="1">
      <alignment horizontal="left" vertical="top" wrapText="1" shrinkToFit="1"/>
      <protection locked="0"/>
    </xf>
    <xf numFmtId="0" fontId="6" fillId="0" borderId="23" xfId="0" applyFont="1" applyFill="1" applyBorder="1" applyAlignment="1" applyProtection="1">
      <alignment horizontal="left" vertical="top" wrapText="1" shrinkToFit="1"/>
      <protection locked="0"/>
    </xf>
    <xf numFmtId="0" fontId="6" fillId="0" borderId="15" xfId="0" applyFont="1" applyFill="1" applyBorder="1" applyAlignment="1" applyProtection="1">
      <alignment horizontal="left" vertical="top" wrapText="1" shrinkToFit="1"/>
      <protection locked="0"/>
    </xf>
    <xf numFmtId="0" fontId="6" fillId="0" borderId="24" xfId="0" applyFont="1" applyFill="1" applyBorder="1" applyAlignment="1" applyProtection="1">
      <alignment horizontal="left" vertical="top" wrapText="1" shrinkToFit="1"/>
      <protection locked="0"/>
    </xf>
    <xf numFmtId="179" fontId="4" fillId="0" borderId="64" xfId="0" applyNumberFormat="1" applyFont="1" applyFill="1" applyBorder="1" applyAlignment="1" applyProtection="1">
      <alignment vertical="center" shrinkToFit="1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showGridLines="0" showRowColHeaders="0" tabSelected="1" zoomScaleNormal="100" zoomScaleSheetLayoutView="100" workbookViewId="0">
      <pane ySplit="7" topLeftCell="A8" activePane="bottomLeft" state="frozen"/>
      <selection pane="bottomLeft"/>
    </sheetView>
  </sheetViews>
  <sheetFormatPr defaultRowHeight="12" x14ac:dyDescent="0.15"/>
  <cols>
    <col min="1" max="1" width="3.125" style="1" customWidth="1"/>
    <col min="2" max="2" width="10.125" style="1" customWidth="1"/>
    <col min="3" max="3" width="9.625" style="1" customWidth="1"/>
    <col min="4" max="4" width="6.125" style="1" customWidth="1"/>
    <col min="5" max="5" width="3.125" style="1" customWidth="1"/>
    <col min="6" max="6" width="10.125" style="1" customWidth="1"/>
    <col min="7" max="7" width="3.125" style="1" customWidth="1"/>
    <col min="8" max="8" width="7.125" style="1" customWidth="1"/>
    <col min="9" max="9" width="6.125" style="1" customWidth="1"/>
    <col min="10" max="10" width="3.125" style="1" customWidth="1"/>
    <col min="11" max="13" width="7.625" style="1" customWidth="1"/>
    <col min="14" max="14" width="1.25" style="1" customWidth="1"/>
    <col min="15" max="15" width="2.625" style="1" customWidth="1"/>
    <col min="16" max="16" width="7.625" style="1" customWidth="1"/>
    <col min="17" max="17" width="6.625" style="1" customWidth="1"/>
    <col min="18" max="18" width="2.625" style="1" customWidth="1"/>
    <col min="19" max="19" width="7.625" style="1" customWidth="1"/>
    <col min="20" max="20" width="6.625" style="1" customWidth="1"/>
    <col min="21" max="22" width="1.625" style="1" customWidth="1"/>
    <col min="23" max="23" width="7.625" style="1" customWidth="1"/>
    <col min="24" max="24" width="6.625" style="1" customWidth="1"/>
    <col min="25" max="16384" width="9" style="1"/>
  </cols>
  <sheetData>
    <row r="1" spans="1:24" x14ac:dyDescent="0.15">
      <c r="A1" s="1" t="s">
        <v>0</v>
      </c>
      <c r="K1" s="2" t="s">
        <v>1</v>
      </c>
      <c r="L1" s="118">
        <f ca="1">TODAY()</f>
        <v>43969</v>
      </c>
      <c r="M1" s="118"/>
    </row>
    <row r="2" spans="1:24" ht="17.25" x14ac:dyDescent="0.15">
      <c r="A2" s="179"/>
      <c r="B2" s="179"/>
      <c r="C2" s="179"/>
      <c r="D2" s="178" t="s">
        <v>2</v>
      </c>
      <c r="E2" s="178"/>
      <c r="F2" s="178"/>
      <c r="G2" s="178"/>
      <c r="H2" s="178"/>
      <c r="I2" s="178"/>
    </row>
    <row r="3" spans="1:24" ht="9.9499999999999993" customHeight="1" thickBot="1" x14ac:dyDescent="0.2"/>
    <row r="4" spans="1:24" ht="39.950000000000003" customHeight="1" thickBot="1" x14ac:dyDescent="0.2">
      <c r="A4" s="3" t="s">
        <v>99</v>
      </c>
      <c r="B4" s="182"/>
      <c r="C4" s="183"/>
      <c r="D4" s="184"/>
      <c r="G4" s="4"/>
      <c r="H4" s="125"/>
      <c r="I4" s="125"/>
      <c r="J4" s="125"/>
      <c r="K4" s="5"/>
      <c r="L4" s="6"/>
      <c r="M4" s="6"/>
    </row>
    <row r="5" spans="1:24" ht="5.0999999999999996" customHeight="1" x14ac:dyDescent="0.15">
      <c r="A5" s="7"/>
      <c r="B5" s="8"/>
      <c r="C5" s="8"/>
      <c r="D5" s="8"/>
      <c r="G5" s="9"/>
      <c r="H5" s="10"/>
      <c r="I5" s="11"/>
      <c r="J5" s="12"/>
      <c r="K5" s="8"/>
      <c r="L5" s="8"/>
      <c r="M5" s="8"/>
    </row>
    <row r="6" spans="1:24" ht="12.75" thickBot="1" x14ac:dyDescent="0.2">
      <c r="L6" s="13"/>
      <c r="M6" s="14" t="s">
        <v>3</v>
      </c>
    </row>
    <row r="7" spans="1:24" ht="20.100000000000001" customHeight="1" thickBot="1" x14ac:dyDescent="0.2">
      <c r="A7" s="15" t="s">
        <v>4</v>
      </c>
      <c r="B7" s="16" t="s">
        <v>5</v>
      </c>
      <c r="C7" s="181"/>
      <c r="D7" s="181"/>
      <c r="E7" s="17" t="s">
        <v>6</v>
      </c>
      <c r="F7" s="181"/>
      <c r="G7" s="181"/>
      <c r="H7" s="181"/>
      <c r="I7" s="18"/>
      <c r="J7" s="176" t="s">
        <v>7</v>
      </c>
      <c r="K7" s="177"/>
      <c r="L7" s="19" t="e">
        <f>MONTH(C7-1)</f>
        <v>#NUM!</v>
      </c>
      <c r="M7" s="20"/>
      <c r="O7" s="21" t="s">
        <v>8</v>
      </c>
      <c r="P7" s="22"/>
      <c r="Q7" s="22"/>
      <c r="R7" s="22"/>
      <c r="S7" s="22"/>
      <c r="T7" s="22"/>
      <c r="U7" s="22"/>
      <c r="V7" s="22"/>
      <c r="W7" s="22"/>
      <c r="X7" s="22"/>
    </row>
    <row r="8" spans="1:24" ht="20.100000000000001" customHeight="1" x14ac:dyDescent="0.15">
      <c r="A8" s="180" t="s">
        <v>9</v>
      </c>
      <c r="B8" s="127"/>
      <c r="C8" s="128"/>
      <c r="D8" s="23" t="s">
        <v>10</v>
      </c>
      <c r="E8" s="126" t="s">
        <v>11</v>
      </c>
      <c r="F8" s="127"/>
      <c r="G8" s="127"/>
      <c r="H8" s="128"/>
      <c r="I8" s="23" t="s">
        <v>10</v>
      </c>
      <c r="J8" s="195"/>
      <c r="K8" s="196"/>
      <c r="L8" s="196"/>
      <c r="M8" s="197"/>
      <c r="O8" s="164" t="s">
        <v>12</v>
      </c>
      <c r="P8" s="164"/>
      <c r="Q8" s="164"/>
      <c r="R8" s="164"/>
      <c r="S8" s="164"/>
      <c r="T8" s="164"/>
      <c r="U8" s="22"/>
      <c r="V8" s="22"/>
      <c r="W8" s="22"/>
      <c r="X8" s="22"/>
    </row>
    <row r="9" spans="1:24" ht="18.600000000000001" customHeight="1" x14ac:dyDescent="0.15">
      <c r="A9" s="155" t="s">
        <v>13</v>
      </c>
      <c r="B9" s="72" t="s">
        <v>14</v>
      </c>
      <c r="C9" s="70"/>
      <c r="D9" s="24" t="str">
        <f>IF(AND(C9="",Q9=""),"",C9-Q9)</f>
        <v/>
      </c>
      <c r="E9" s="129" t="s">
        <v>15</v>
      </c>
      <c r="F9" s="72" t="s">
        <v>16</v>
      </c>
      <c r="G9" s="131"/>
      <c r="H9" s="132"/>
      <c r="I9" s="24" t="str">
        <f>IF(AND(G9="",T9=""),"",G9-T9)</f>
        <v/>
      </c>
      <c r="J9" s="198"/>
      <c r="K9" s="199"/>
      <c r="L9" s="199"/>
      <c r="M9" s="200"/>
      <c r="O9" s="167" t="s">
        <v>13</v>
      </c>
      <c r="P9" s="25" t="str">
        <f t="shared" ref="P9:P20" si="0">B9</f>
        <v>現金・預金</v>
      </c>
      <c r="Q9" s="93"/>
      <c r="R9" s="165" t="s">
        <v>15</v>
      </c>
      <c r="S9" s="25" t="str">
        <f t="shared" ref="S9:S20" si="1">F9</f>
        <v>支払手形</v>
      </c>
      <c r="T9" s="93"/>
      <c r="U9" s="27"/>
      <c r="V9" s="27"/>
      <c r="W9" s="27"/>
      <c r="X9" s="27"/>
    </row>
    <row r="10" spans="1:24" ht="18.600000000000001" customHeight="1" x14ac:dyDescent="0.15">
      <c r="A10" s="155"/>
      <c r="B10" s="72" t="s">
        <v>17</v>
      </c>
      <c r="C10" s="71"/>
      <c r="D10" s="24" t="str">
        <f t="shared" ref="D10:D21" si="2">IF(AND(C10="",Q10=""),"",C10-Q10)</f>
        <v/>
      </c>
      <c r="E10" s="129"/>
      <c r="F10" s="72" t="s">
        <v>18</v>
      </c>
      <c r="G10" s="131"/>
      <c r="H10" s="132"/>
      <c r="I10" s="24" t="str">
        <f t="shared" ref="I10:I21" si="3">IF(AND(G10="",T10=""),"",G10-T10)</f>
        <v/>
      </c>
      <c r="J10" s="198"/>
      <c r="K10" s="199"/>
      <c r="L10" s="199"/>
      <c r="M10" s="200"/>
      <c r="O10" s="167"/>
      <c r="P10" s="25" t="str">
        <f>B10</f>
        <v>受取手形</v>
      </c>
      <c r="Q10" s="93"/>
      <c r="R10" s="165"/>
      <c r="S10" s="25" t="str">
        <f t="shared" si="1"/>
        <v>買掛金</v>
      </c>
      <c r="T10" s="93"/>
      <c r="U10" s="27"/>
      <c r="V10" s="27"/>
      <c r="W10" s="27"/>
      <c r="X10" s="27"/>
    </row>
    <row r="11" spans="1:24" ht="18.600000000000001" customHeight="1" x14ac:dyDescent="0.15">
      <c r="A11" s="155"/>
      <c r="B11" s="72" t="s">
        <v>19</v>
      </c>
      <c r="C11" s="71"/>
      <c r="D11" s="24" t="str">
        <f t="shared" si="2"/>
        <v/>
      </c>
      <c r="E11" s="129"/>
      <c r="F11" s="72" t="s">
        <v>20</v>
      </c>
      <c r="G11" s="131"/>
      <c r="H11" s="132"/>
      <c r="I11" s="24" t="str">
        <f t="shared" si="3"/>
        <v/>
      </c>
      <c r="J11" s="198"/>
      <c r="K11" s="199"/>
      <c r="L11" s="199"/>
      <c r="M11" s="200"/>
      <c r="O11" s="167"/>
      <c r="P11" s="25" t="str">
        <f t="shared" si="0"/>
        <v>売掛金</v>
      </c>
      <c r="Q11" s="93"/>
      <c r="R11" s="165"/>
      <c r="S11" s="25" t="str">
        <f t="shared" si="1"/>
        <v>短期借入金</v>
      </c>
      <c r="T11" s="93"/>
      <c r="U11" s="27"/>
      <c r="V11" s="27"/>
      <c r="W11" s="27"/>
      <c r="X11" s="27"/>
    </row>
    <row r="12" spans="1:24" ht="18.600000000000001" customHeight="1" x14ac:dyDescent="0.15">
      <c r="A12" s="155"/>
      <c r="B12" s="72" t="s">
        <v>21</v>
      </c>
      <c r="C12" s="71"/>
      <c r="D12" s="24" t="str">
        <f t="shared" si="2"/>
        <v/>
      </c>
      <c r="E12" s="129"/>
      <c r="F12" s="75" t="s">
        <v>22</v>
      </c>
      <c r="G12" s="131"/>
      <c r="H12" s="132"/>
      <c r="I12" s="24" t="str">
        <f t="shared" si="3"/>
        <v/>
      </c>
      <c r="J12" s="198"/>
      <c r="K12" s="199"/>
      <c r="L12" s="199"/>
      <c r="M12" s="200"/>
      <c r="O12" s="167"/>
      <c r="P12" s="25" t="str">
        <f t="shared" si="0"/>
        <v>有価証券</v>
      </c>
      <c r="Q12" s="93"/>
      <c r="R12" s="165"/>
      <c r="S12" s="25" t="str">
        <f t="shared" si="1"/>
        <v>工事未払金</v>
      </c>
      <c r="T12" s="93"/>
      <c r="U12" s="27"/>
      <c r="V12" s="27"/>
      <c r="W12" s="27"/>
      <c r="X12" s="27"/>
    </row>
    <row r="13" spans="1:24" ht="18.600000000000001" customHeight="1" x14ac:dyDescent="0.15">
      <c r="A13" s="155"/>
      <c r="B13" s="72" t="s">
        <v>23</v>
      </c>
      <c r="C13" s="71"/>
      <c r="D13" s="24" t="str">
        <f t="shared" si="2"/>
        <v/>
      </c>
      <c r="E13" s="129"/>
      <c r="F13" s="72" t="s">
        <v>24</v>
      </c>
      <c r="G13" s="131"/>
      <c r="H13" s="132"/>
      <c r="I13" s="24" t="str">
        <f t="shared" si="3"/>
        <v/>
      </c>
      <c r="J13" s="201"/>
      <c r="K13" s="202"/>
      <c r="L13" s="202"/>
      <c r="M13" s="203"/>
      <c r="O13" s="167"/>
      <c r="P13" s="25" t="str">
        <f t="shared" si="0"/>
        <v>工事未収入金</v>
      </c>
      <c r="Q13" s="93"/>
      <c r="R13" s="165"/>
      <c r="S13" s="25" t="str">
        <f t="shared" si="1"/>
        <v>未払金</v>
      </c>
      <c r="T13" s="93"/>
      <c r="U13" s="27"/>
      <c r="V13" s="27"/>
      <c r="W13" s="27"/>
      <c r="X13" s="27"/>
    </row>
    <row r="14" spans="1:24" ht="18.600000000000001" customHeight="1" x14ac:dyDescent="0.15">
      <c r="A14" s="155"/>
      <c r="B14" s="72" t="s">
        <v>25</v>
      </c>
      <c r="C14" s="71"/>
      <c r="D14" s="24" t="str">
        <f t="shared" si="2"/>
        <v/>
      </c>
      <c r="E14" s="129"/>
      <c r="F14" s="83" t="s">
        <v>26</v>
      </c>
      <c r="G14" s="131"/>
      <c r="H14" s="132"/>
      <c r="I14" s="24" t="str">
        <f t="shared" si="3"/>
        <v/>
      </c>
      <c r="J14" s="95" t="s">
        <v>27</v>
      </c>
      <c r="K14" s="96"/>
      <c r="L14" s="97"/>
      <c r="M14" s="98"/>
      <c r="O14" s="167"/>
      <c r="P14" s="25" t="str">
        <f t="shared" si="0"/>
        <v>棚卸資産</v>
      </c>
      <c r="Q14" s="93"/>
      <c r="R14" s="165"/>
      <c r="S14" s="25" t="str">
        <f t="shared" si="1"/>
        <v>未成工事受入金</v>
      </c>
      <c r="T14" s="93"/>
      <c r="U14" s="27"/>
      <c r="V14" s="94" t="s">
        <v>28</v>
      </c>
      <c r="W14" s="94"/>
      <c r="X14" s="94"/>
    </row>
    <row r="15" spans="1:24" ht="18.600000000000001" customHeight="1" x14ac:dyDescent="0.15">
      <c r="A15" s="155"/>
      <c r="B15" s="72" t="s">
        <v>29</v>
      </c>
      <c r="C15" s="71"/>
      <c r="D15" s="24" t="str">
        <f t="shared" si="2"/>
        <v/>
      </c>
      <c r="E15" s="129"/>
      <c r="F15" s="72" t="s">
        <v>30</v>
      </c>
      <c r="G15" s="131"/>
      <c r="H15" s="132"/>
      <c r="I15" s="24" t="str">
        <f t="shared" si="3"/>
        <v/>
      </c>
      <c r="J15" s="123" t="s">
        <v>31</v>
      </c>
      <c r="K15" s="124"/>
      <c r="L15" s="28" t="s">
        <v>32</v>
      </c>
      <c r="M15" s="29" t="s">
        <v>33</v>
      </c>
      <c r="O15" s="167"/>
      <c r="P15" s="25" t="str">
        <f t="shared" si="0"/>
        <v>前渡金</v>
      </c>
      <c r="Q15" s="93"/>
      <c r="R15" s="165"/>
      <c r="S15" s="25" t="str">
        <f t="shared" si="1"/>
        <v>未払費用</v>
      </c>
      <c r="T15" s="93"/>
      <c r="U15" s="27"/>
      <c r="V15" s="94"/>
      <c r="W15" s="94"/>
      <c r="X15" s="94"/>
    </row>
    <row r="16" spans="1:24" ht="18.600000000000001" customHeight="1" x14ac:dyDescent="0.15">
      <c r="A16" s="155"/>
      <c r="B16" s="72" t="s">
        <v>34</v>
      </c>
      <c r="C16" s="71"/>
      <c r="D16" s="24" t="str">
        <f t="shared" si="2"/>
        <v/>
      </c>
      <c r="E16" s="129"/>
      <c r="F16" s="72" t="s">
        <v>35</v>
      </c>
      <c r="G16" s="131"/>
      <c r="H16" s="132"/>
      <c r="I16" s="24" t="str">
        <f t="shared" si="3"/>
        <v/>
      </c>
      <c r="J16" s="30"/>
      <c r="K16" s="85"/>
      <c r="L16" s="86"/>
      <c r="M16" s="31">
        <f>L16-X17</f>
        <v>0</v>
      </c>
      <c r="O16" s="167"/>
      <c r="P16" s="25" t="str">
        <f t="shared" si="0"/>
        <v>前払費用</v>
      </c>
      <c r="Q16" s="93"/>
      <c r="R16" s="165"/>
      <c r="S16" s="25" t="str">
        <f t="shared" si="1"/>
        <v>前受金</v>
      </c>
      <c r="T16" s="93"/>
      <c r="U16" s="27"/>
      <c r="V16" s="113" t="s">
        <v>36</v>
      </c>
      <c r="W16" s="114"/>
      <c r="X16" s="25" t="s">
        <v>32</v>
      </c>
    </row>
    <row r="17" spans="1:24" ht="18.600000000000001" customHeight="1" x14ac:dyDescent="0.15">
      <c r="A17" s="155"/>
      <c r="B17" s="72" t="s">
        <v>37</v>
      </c>
      <c r="C17" s="71"/>
      <c r="D17" s="24" t="str">
        <f t="shared" si="2"/>
        <v/>
      </c>
      <c r="E17" s="129"/>
      <c r="F17" s="72" t="s">
        <v>38</v>
      </c>
      <c r="G17" s="131"/>
      <c r="H17" s="132"/>
      <c r="I17" s="24" t="str">
        <f t="shared" si="3"/>
        <v/>
      </c>
      <c r="J17" s="33"/>
      <c r="K17" s="87"/>
      <c r="L17" s="88"/>
      <c r="M17" s="34" t="str">
        <f>IF(K17="","",L17-X18)</f>
        <v/>
      </c>
      <c r="O17" s="167"/>
      <c r="P17" s="25" t="str">
        <f t="shared" si="0"/>
        <v>仮払金</v>
      </c>
      <c r="Q17" s="93"/>
      <c r="R17" s="165"/>
      <c r="S17" s="25" t="str">
        <f t="shared" si="1"/>
        <v>仮受金</v>
      </c>
      <c r="T17" s="93"/>
      <c r="U17" s="27"/>
      <c r="V17" s="32"/>
      <c r="W17" s="25">
        <f>K16</f>
        <v>0</v>
      </c>
      <c r="X17" s="93"/>
    </row>
    <row r="18" spans="1:24" ht="18.600000000000001" customHeight="1" x14ac:dyDescent="0.15">
      <c r="A18" s="155"/>
      <c r="B18" s="72" t="s">
        <v>39</v>
      </c>
      <c r="C18" s="71"/>
      <c r="D18" s="24" t="str">
        <f t="shared" si="2"/>
        <v/>
      </c>
      <c r="E18" s="129"/>
      <c r="F18" s="72" t="s">
        <v>40</v>
      </c>
      <c r="G18" s="131"/>
      <c r="H18" s="132"/>
      <c r="I18" s="24" t="str">
        <f t="shared" si="3"/>
        <v/>
      </c>
      <c r="J18" s="33"/>
      <c r="K18" s="87"/>
      <c r="L18" s="88"/>
      <c r="M18" s="34" t="str">
        <f>IF(K18="","",L18-X19)</f>
        <v/>
      </c>
      <c r="O18" s="167"/>
      <c r="P18" s="25" t="str">
        <f t="shared" si="0"/>
        <v>未収入金</v>
      </c>
      <c r="Q18" s="93"/>
      <c r="R18" s="165"/>
      <c r="S18" s="25" t="str">
        <f t="shared" si="1"/>
        <v>預り金</v>
      </c>
      <c r="T18" s="93"/>
      <c r="U18" s="27"/>
      <c r="V18" s="32"/>
      <c r="W18" s="25">
        <f>K17</f>
        <v>0</v>
      </c>
      <c r="X18" s="93"/>
    </row>
    <row r="19" spans="1:24" ht="18.600000000000001" customHeight="1" x14ac:dyDescent="0.15">
      <c r="A19" s="155"/>
      <c r="B19" s="72" t="s">
        <v>41</v>
      </c>
      <c r="C19" s="71"/>
      <c r="D19" s="24" t="str">
        <f t="shared" si="2"/>
        <v/>
      </c>
      <c r="E19" s="129"/>
      <c r="F19" s="84" t="s">
        <v>42</v>
      </c>
      <c r="G19" s="131"/>
      <c r="H19" s="132"/>
      <c r="I19" s="24" t="str">
        <f t="shared" si="3"/>
        <v/>
      </c>
      <c r="J19" s="33"/>
      <c r="K19" s="89"/>
      <c r="L19" s="90"/>
      <c r="M19" s="35" t="str">
        <f>IF(K19="","",L19-X20)</f>
        <v/>
      </c>
      <c r="O19" s="167"/>
      <c r="P19" s="25" t="str">
        <f t="shared" si="0"/>
        <v>未収収益</v>
      </c>
      <c r="Q19" s="93"/>
      <c r="R19" s="165"/>
      <c r="S19" s="25" t="str">
        <f t="shared" si="1"/>
        <v>1年以内返済要長借</v>
      </c>
      <c r="T19" s="93"/>
      <c r="U19" s="27"/>
      <c r="V19" s="32"/>
      <c r="W19" s="25">
        <f>K18</f>
        <v>0</v>
      </c>
      <c r="X19" s="93"/>
    </row>
    <row r="20" spans="1:24" ht="18.600000000000001" customHeight="1" x14ac:dyDescent="0.15">
      <c r="A20" s="155"/>
      <c r="B20" s="72" t="s">
        <v>43</v>
      </c>
      <c r="C20" s="71"/>
      <c r="D20" s="24" t="str">
        <f t="shared" si="2"/>
        <v/>
      </c>
      <c r="E20" s="129"/>
      <c r="F20" s="72" t="s">
        <v>44</v>
      </c>
      <c r="G20" s="131"/>
      <c r="H20" s="132"/>
      <c r="I20" s="24" t="str">
        <f t="shared" si="3"/>
        <v/>
      </c>
      <c r="J20" s="33"/>
      <c r="K20" s="36" t="s">
        <v>45</v>
      </c>
      <c r="L20" s="37">
        <f>SUM(L16:L19)</f>
        <v>0</v>
      </c>
      <c r="M20" s="38">
        <f>SUM(M16:M19)</f>
        <v>0</v>
      </c>
      <c r="O20" s="167"/>
      <c r="P20" s="25" t="str">
        <f t="shared" si="0"/>
        <v>その他</v>
      </c>
      <c r="Q20" s="93"/>
      <c r="R20" s="165"/>
      <c r="S20" s="25" t="str">
        <f t="shared" si="1"/>
        <v>その他</v>
      </c>
      <c r="T20" s="93"/>
      <c r="U20" s="27"/>
      <c r="V20" s="32"/>
      <c r="W20" s="25">
        <f>K19</f>
        <v>0</v>
      </c>
      <c r="X20" s="93"/>
    </row>
    <row r="21" spans="1:24" ht="18.600000000000001" customHeight="1" thickBot="1" x14ac:dyDescent="0.2">
      <c r="A21" s="169"/>
      <c r="B21" s="39" t="s">
        <v>46</v>
      </c>
      <c r="C21" s="40">
        <f>SUM(C9:C20)</f>
        <v>0</v>
      </c>
      <c r="D21" s="24">
        <f t="shared" si="2"/>
        <v>0</v>
      </c>
      <c r="E21" s="130"/>
      <c r="F21" s="41" t="s">
        <v>46</v>
      </c>
      <c r="G21" s="172">
        <f>SUM(G9:H20)</f>
        <v>0</v>
      </c>
      <c r="H21" s="173"/>
      <c r="I21" s="24">
        <f t="shared" si="3"/>
        <v>0</v>
      </c>
      <c r="J21" s="116" t="s">
        <v>47</v>
      </c>
      <c r="K21" s="117"/>
      <c r="L21" s="42"/>
      <c r="M21" s="43"/>
      <c r="O21" s="167"/>
      <c r="P21" s="25" t="s">
        <v>46</v>
      </c>
      <c r="Q21" s="26">
        <f>SUM(Q9:Q20)</f>
        <v>0</v>
      </c>
      <c r="R21" s="165"/>
      <c r="S21" s="25" t="s">
        <v>46</v>
      </c>
      <c r="T21" s="26">
        <f>SUM(T9:T20)</f>
        <v>0</v>
      </c>
      <c r="U21" s="27"/>
      <c r="V21" s="32"/>
      <c r="W21" s="25" t="s">
        <v>45</v>
      </c>
      <c r="X21" s="26">
        <f>SUM(X17:X20)</f>
        <v>0</v>
      </c>
    </row>
    <row r="22" spans="1:24" ht="18.600000000000001" customHeight="1" x14ac:dyDescent="0.15">
      <c r="A22" s="159" t="s">
        <v>48</v>
      </c>
      <c r="B22" s="73" t="s">
        <v>49</v>
      </c>
      <c r="C22" s="74"/>
      <c r="D22" s="44" t="str">
        <f t="shared" ref="D22:D27" si="4">IF(AND(C22="",Q22=""),"",C22-Q22)</f>
        <v/>
      </c>
      <c r="E22" s="159" t="s">
        <v>50</v>
      </c>
      <c r="F22" s="73" t="s">
        <v>51</v>
      </c>
      <c r="G22" s="170"/>
      <c r="H22" s="171"/>
      <c r="I22" s="44" t="str">
        <f t="shared" ref="I22:I27" si="5">IF(AND(G22="",T22=""),"",G22-T22)</f>
        <v/>
      </c>
      <c r="J22" s="45"/>
      <c r="K22" s="85"/>
      <c r="L22" s="86"/>
      <c r="M22" s="31">
        <f>L22-X23</f>
        <v>0</v>
      </c>
      <c r="O22" s="166" t="s">
        <v>48</v>
      </c>
      <c r="P22" s="25" t="str">
        <f t="shared" ref="P22:P29" si="6">B22</f>
        <v>建　物</v>
      </c>
      <c r="Q22" s="93"/>
      <c r="R22" s="165" t="s">
        <v>50</v>
      </c>
      <c r="S22" s="25" t="str">
        <f>F22</f>
        <v>社債</v>
      </c>
      <c r="T22" s="93"/>
      <c r="U22" s="27"/>
      <c r="V22" s="113" t="s">
        <v>52</v>
      </c>
      <c r="W22" s="115"/>
      <c r="X22" s="46"/>
    </row>
    <row r="23" spans="1:24" ht="18.600000000000001" customHeight="1" x14ac:dyDescent="0.15">
      <c r="A23" s="160"/>
      <c r="B23" s="72" t="s">
        <v>53</v>
      </c>
      <c r="C23" s="71"/>
      <c r="D23" s="24" t="str">
        <f t="shared" si="4"/>
        <v/>
      </c>
      <c r="E23" s="160"/>
      <c r="F23" s="72" t="s">
        <v>54</v>
      </c>
      <c r="G23" s="131"/>
      <c r="H23" s="132"/>
      <c r="I23" s="24" t="str">
        <f t="shared" si="5"/>
        <v/>
      </c>
      <c r="J23" s="33"/>
      <c r="K23" s="87"/>
      <c r="L23" s="88"/>
      <c r="M23" s="34">
        <f>L23-X24</f>
        <v>0</v>
      </c>
      <c r="O23" s="166"/>
      <c r="P23" s="25" t="str">
        <f t="shared" si="6"/>
        <v>機械・工具</v>
      </c>
      <c r="Q23" s="93"/>
      <c r="R23" s="165"/>
      <c r="S23" s="25" t="str">
        <f>F23</f>
        <v>長期借入金</v>
      </c>
      <c r="T23" s="93"/>
      <c r="U23" s="27"/>
      <c r="V23" s="32"/>
      <c r="W23" s="25">
        <f t="shared" ref="W23:W30" si="7">K22</f>
        <v>0</v>
      </c>
      <c r="X23" s="93"/>
    </row>
    <row r="24" spans="1:24" ht="18.600000000000001" customHeight="1" x14ac:dyDescent="0.15">
      <c r="A24" s="160"/>
      <c r="B24" s="72" t="s">
        <v>55</v>
      </c>
      <c r="C24" s="71"/>
      <c r="D24" s="47" t="str">
        <f t="shared" si="4"/>
        <v/>
      </c>
      <c r="E24" s="160"/>
      <c r="F24" s="72" t="s">
        <v>56</v>
      </c>
      <c r="G24" s="131"/>
      <c r="H24" s="132"/>
      <c r="I24" s="47" t="str">
        <f t="shared" si="5"/>
        <v/>
      </c>
      <c r="J24" s="33"/>
      <c r="K24" s="87"/>
      <c r="L24" s="88"/>
      <c r="M24" s="34">
        <f t="shared" ref="M24:M29" si="8">L24-X25</f>
        <v>0</v>
      </c>
      <c r="O24" s="166"/>
      <c r="P24" s="25" t="str">
        <f t="shared" si="6"/>
        <v>車両・運搬具</v>
      </c>
      <c r="Q24" s="93"/>
      <c r="R24" s="165"/>
      <c r="S24" s="25" t="str">
        <f>F24</f>
        <v>退職給与引当金</v>
      </c>
      <c r="T24" s="93"/>
      <c r="U24" s="27"/>
      <c r="V24" s="32"/>
      <c r="W24" s="25">
        <f t="shared" si="7"/>
        <v>0</v>
      </c>
      <c r="X24" s="93"/>
    </row>
    <row r="25" spans="1:24" ht="18.600000000000001" customHeight="1" x14ac:dyDescent="0.15">
      <c r="A25" s="160"/>
      <c r="B25" s="75" t="s">
        <v>57</v>
      </c>
      <c r="C25" s="71"/>
      <c r="D25" s="24" t="str">
        <f t="shared" si="4"/>
        <v/>
      </c>
      <c r="E25" s="160"/>
      <c r="F25" s="72" t="s">
        <v>58</v>
      </c>
      <c r="G25" s="131"/>
      <c r="H25" s="132"/>
      <c r="I25" s="24" t="str">
        <f t="shared" si="5"/>
        <v/>
      </c>
      <c r="J25" s="33"/>
      <c r="K25" s="87"/>
      <c r="L25" s="88"/>
      <c r="M25" s="34">
        <f t="shared" si="8"/>
        <v>0</v>
      </c>
      <c r="O25" s="166"/>
      <c r="P25" s="25" t="str">
        <f t="shared" si="6"/>
        <v>リース資産</v>
      </c>
      <c r="Q25" s="93"/>
      <c r="R25" s="165"/>
      <c r="S25" s="25" t="str">
        <f>F25</f>
        <v>その他引当金</v>
      </c>
      <c r="T25" s="93"/>
      <c r="U25" s="27"/>
      <c r="V25" s="32"/>
      <c r="W25" s="25">
        <f t="shared" si="7"/>
        <v>0</v>
      </c>
      <c r="X25" s="93"/>
    </row>
    <row r="26" spans="1:24" ht="18.600000000000001" customHeight="1" x14ac:dyDescent="0.15">
      <c r="A26" s="160"/>
      <c r="B26" s="72" t="s">
        <v>59</v>
      </c>
      <c r="C26" s="71"/>
      <c r="D26" s="24" t="str">
        <f t="shared" si="4"/>
        <v/>
      </c>
      <c r="E26" s="160"/>
      <c r="F26" s="72" t="s">
        <v>44</v>
      </c>
      <c r="G26" s="131"/>
      <c r="H26" s="132"/>
      <c r="I26" s="24" t="str">
        <f t="shared" si="5"/>
        <v/>
      </c>
      <c r="J26" s="33"/>
      <c r="K26" s="87"/>
      <c r="L26" s="88"/>
      <c r="M26" s="34">
        <f t="shared" si="8"/>
        <v>0</v>
      </c>
      <c r="O26" s="166"/>
      <c r="P26" s="25" t="str">
        <f t="shared" si="6"/>
        <v>土　地</v>
      </c>
      <c r="Q26" s="93"/>
      <c r="R26" s="165"/>
      <c r="S26" s="25" t="str">
        <f>F26</f>
        <v>その他</v>
      </c>
      <c r="T26" s="93"/>
      <c r="U26" s="27"/>
      <c r="V26" s="32"/>
      <c r="W26" s="25">
        <f t="shared" si="7"/>
        <v>0</v>
      </c>
      <c r="X26" s="93"/>
    </row>
    <row r="27" spans="1:24" ht="18.600000000000001" customHeight="1" thickBot="1" x14ac:dyDescent="0.2">
      <c r="A27" s="160"/>
      <c r="B27" s="72" t="s">
        <v>60</v>
      </c>
      <c r="C27" s="71"/>
      <c r="D27" s="47" t="str">
        <f t="shared" si="4"/>
        <v/>
      </c>
      <c r="E27" s="161"/>
      <c r="F27" s="39" t="s">
        <v>46</v>
      </c>
      <c r="G27" s="172">
        <f>SUM(G22:H26)</f>
        <v>0</v>
      </c>
      <c r="H27" s="173"/>
      <c r="I27" s="24">
        <f t="shared" si="5"/>
        <v>0</v>
      </c>
      <c r="J27" s="33"/>
      <c r="K27" s="91"/>
      <c r="L27" s="92"/>
      <c r="M27" s="34">
        <f t="shared" si="8"/>
        <v>0</v>
      </c>
      <c r="O27" s="166"/>
      <c r="P27" s="25" t="str">
        <f t="shared" si="6"/>
        <v>建設仮勘定</v>
      </c>
      <c r="Q27" s="93"/>
      <c r="R27" s="165"/>
      <c r="S27" s="25" t="s">
        <v>46</v>
      </c>
      <c r="T27" s="26">
        <f>SUM(T22:T26)</f>
        <v>0</v>
      </c>
      <c r="U27" s="27"/>
      <c r="V27" s="32"/>
      <c r="W27" s="25">
        <f t="shared" si="7"/>
        <v>0</v>
      </c>
      <c r="X27" s="93"/>
    </row>
    <row r="28" spans="1:24" ht="18.600000000000001" customHeight="1" x14ac:dyDescent="0.15">
      <c r="A28" s="160"/>
      <c r="B28" s="75" t="s">
        <v>61</v>
      </c>
      <c r="C28" s="71"/>
      <c r="D28" s="24" t="str">
        <f t="shared" ref="D28:D33" si="9">IF(AND(C28="",Q28=""),"",C28-Q28)</f>
        <v/>
      </c>
      <c r="E28" s="168" t="s">
        <v>62</v>
      </c>
      <c r="F28" s="73" t="s">
        <v>63</v>
      </c>
      <c r="G28" s="170"/>
      <c r="H28" s="171"/>
      <c r="I28" s="44" t="str">
        <f t="shared" ref="I28:I35" si="10">IF(AND(G28="",T28=""),"",G28-T28)</f>
        <v/>
      </c>
      <c r="J28" s="33"/>
      <c r="K28" s="91"/>
      <c r="L28" s="92"/>
      <c r="M28" s="34">
        <f t="shared" si="8"/>
        <v>0</v>
      </c>
      <c r="O28" s="166"/>
      <c r="P28" s="25" t="str">
        <f t="shared" si="6"/>
        <v>無形固定資産</v>
      </c>
      <c r="Q28" s="93"/>
      <c r="R28" s="165" t="s">
        <v>62</v>
      </c>
      <c r="S28" s="25" t="str">
        <f t="shared" ref="S28:S34" si="11">F28</f>
        <v>資本金</v>
      </c>
      <c r="T28" s="93"/>
      <c r="U28" s="27"/>
      <c r="V28" s="27"/>
      <c r="W28" s="25">
        <f t="shared" si="7"/>
        <v>0</v>
      </c>
      <c r="X28" s="93"/>
    </row>
    <row r="29" spans="1:24" ht="18.600000000000001" customHeight="1" x14ac:dyDescent="0.15">
      <c r="A29" s="160"/>
      <c r="B29" s="72" t="s">
        <v>64</v>
      </c>
      <c r="C29" s="71"/>
      <c r="D29" s="24" t="str">
        <f t="shared" si="9"/>
        <v/>
      </c>
      <c r="E29" s="155"/>
      <c r="F29" s="72" t="s">
        <v>65</v>
      </c>
      <c r="G29" s="131"/>
      <c r="H29" s="132"/>
      <c r="I29" s="24" t="str">
        <f t="shared" si="10"/>
        <v/>
      </c>
      <c r="J29" s="33"/>
      <c r="K29" s="89"/>
      <c r="L29" s="90"/>
      <c r="M29" s="35">
        <f t="shared" si="8"/>
        <v>0</v>
      </c>
      <c r="O29" s="166"/>
      <c r="P29" s="25" t="str">
        <f t="shared" si="6"/>
        <v>投資等</v>
      </c>
      <c r="Q29" s="93"/>
      <c r="R29" s="165"/>
      <c r="S29" s="25" t="str">
        <f t="shared" si="11"/>
        <v>資本剰余金</v>
      </c>
      <c r="T29" s="93"/>
      <c r="U29" s="27"/>
      <c r="V29" s="27"/>
      <c r="W29" s="25">
        <f t="shared" si="7"/>
        <v>0</v>
      </c>
      <c r="X29" s="93"/>
    </row>
    <row r="30" spans="1:24" ht="18.600000000000001" customHeight="1" thickBot="1" x14ac:dyDescent="0.2">
      <c r="A30" s="161"/>
      <c r="B30" s="39" t="s">
        <v>46</v>
      </c>
      <c r="C30" s="40">
        <f>SUM(C22:C29)</f>
        <v>0</v>
      </c>
      <c r="D30" s="24">
        <f t="shared" si="9"/>
        <v>0</v>
      </c>
      <c r="E30" s="155"/>
      <c r="F30" s="72" t="s">
        <v>66</v>
      </c>
      <c r="G30" s="131"/>
      <c r="H30" s="132"/>
      <c r="I30" s="48" t="str">
        <f t="shared" si="10"/>
        <v/>
      </c>
      <c r="J30" s="33"/>
      <c r="K30" s="36" t="s">
        <v>45</v>
      </c>
      <c r="L30" s="37">
        <f>SUM(L22:L29)</f>
        <v>0</v>
      </c>
      <c r="M30" s="49">
        <f>L30-X31</f>
        <v>0</v>
      </c>
      <c r="O30" s="166"/>
      <c r="P30" s="25" t="s">
        <v>46</v>
      </c>
      <c r="Q30" s="26">
        <f>SUM(Q22:Q29)</f>
        <v>0</v>
      </c>
      <c r="R30" s="165"/>
      <c r="S30" s="25" t="str">
        <f t="shared" si="11"/>
        <v>利益準備金</v>
      </c>
      <c r="T30" s="93"/>
      <c r="U30" s="27"/>
      <c r="V30" s="27"/>
      <c r="W30" s="25">
        <f t="shared" si="7"/>
        <v>0</v>
      </c>
      <c r="X30" s="93"/>
    </row>
    <row r="31" spans="1:24" ht="18.600000000000001" customHeight="1" x14ac:dyDescent="0.15">
      <c r="A31" s="159" t="s">
        <v>67</v>
      </c>
      <c r="B31" s="73"/>
      <c r="C31" s="74"/>
      <c r="D31" s="44" t="str">
        <f t="shared" si="9"/>
        <v/>
      </c>
      <c r="E31" s="155"/>
      <c r="F31" s="72" t="s">
        <v>68</v>
      </c>
      <c r="G31" s="131"/>
      <c r="H31" s="132"/>
      <c r="I31" s="24" t="str">
        <f t="shared" si="10"/>
        <v/>
      </c>
      <c r="J31" s="174" t="s">
        <v>69</v>
      </c>
      <c r="K31" s="175"/>
      <c r="L31" s="42"/>
      <c r="M31" s="43"/>
      <c r="O31" s="165" t="s">
        <v>67</v>
      </c>
      <c r="P31" s="25">
        <f>B31</f>
        <v>0</v>
      </c>
      <c r="Q31" s="93"/>
      <c r="R31" s="165"/>
      <c r="S31" s="25" t="str">
        <f t="shared" si="11"/>
        <v>任意積立金</v>
      </c>
      <c r="T31" s="93"/>
      <c r="U31" s="27"/>
      <c r="V31" s="27"/>
      <c r="W31" s="25" t="s">
        <v>45</v>
      </c>
      <c r="X31" s="26">
        <f>SUM(X23:X30)</f>
        <v>0</v>
      </c>
    </row>
    <row r="32" spans="1:24" ht="18.600000000000001" customHeight="1" x14ac:dyDescent="0.15">
      <c r="A32" s="160"/>
      <c r="B32" s="72"/>
      <c r="C32" s="71"/>
      <c r="D32" s="24" t="str">
        <f t="shared" si="9"/>
        <v/>
      </c>
      <c r="E32" s="155"/>
      <c r="F32" s="72"/>
      <c r="G32" s="131"/>
      <c r="H32" s="132"/>
      <c r="I32" s="24" t="str">
        <f t="shared" si="10"/>
        <v/>
      </c>
      <c r="J32" s="136"/>
      <c r="K32" s="137"/>
      <c r="L32" s="137"/>
      <c r="M32" s="138"/>
      <c r="O32" s="165"/>
      <c r="P32" s="25">
        <f>B32</f>
        <v>0</v>
      </c>
      <c r="Q32" s="93"/>
      <c r="R32" s="165"/>
      <c r="S32" s="25">
        <f t="shared" si="11"/>
        <v>0</v>
      </c>
      <c r="T32" s="93"/>
      <c r="U32" s="27"/>
      <c r="V32" s="27"/>
      <c r="W32" s="27"/>
      <c r="X32" s="27"/>
    </row>
    <row r="33" spans="1:25" ht="18.600000000000001" customHeight="1" x14ac:dyDescent="0.15">
      <c r="A33" s="160"/>
      <c r="B33" s="72"/>
      <c r="C33" s="71"/>
      <c r="D33" s="48" t="str">
        <f t="shared" si="9"/>
        <v/>
      </c>
      <c r="E33" s="155"/>
      <c r="F33" s="83" t="s">
        <v>70</v>
      </c>
      <c r="G33" s="131">
        <f>T33</f>
        <v>0</v>
      </c>
      <c r="H33" s="132"/>
      <c r="I33" s="50">
        <f>G33-T33</f>
        <v>0</v>
      </c>
      <c r="J33" s="136"/>
      <c r="K33" s="137"/>
      <c r="L33" s="137"/>
      <c r="M33" s="138"/>
      <c r="O33" s="165"/>
      <c r="P33" s="25">
        <f>B33</f>
        <v>0</v>
      </c>
      <c r="Q33" s="93"/>
      <c r="R33" s="165"/>
      <c r="S33" s="25" t="str">
        <f t="shared" si="11"/>
        <v>繰越利益剰余金</v>
      </c>
      <c r="T33" s="93"/>
      <c r="U33" s="27"/>
      <c r="V33" s="27"/>
      <c r="W33" s="27"/>
      <c r="X33" s="27"/>
    </row>
    <row r="34" spans="1:25" ht="18.600000000000001" customHeight="1" thickBot="1" x14ac:dyDescent="0.2">
      <c r="A34" s="161"/>
      <c r="B34" s="39" t="s">
        <v>46</v>
      </c>
      <c r="C34" s="40">
        <f>SUM(C31:C33)</f>
        <v>0</v>
      </c>
      <c r="D34" s="51">
        <f>SUM(D31:D33)</f>
        <v>0</v>
      </c>
      <c r="E34" s="155"/>
      <c r="F34" s="72"/>
      <c r="G34" s="131"/>
      <c r="H34" s="132"/>
      <c r="I34" s="24" t="str">
        <f t="shared" si="10"/>
        <v/>
      </c>
      <c r="J34" s="139"/>
      <c r="K34" s="140"/>
      <c r="L34" s="140"/>
      <c r="M34" s="141"/>
      <c r="O34" s="165"/>
      <c r="P34" s="25" t="s">
        <v>46</v>
      </c>
      <c r="Q34" s="26">
        <f>SUM(Q31:Q33)</f>
        <v>0</v>
      </c>
      <c r="R34" s="165"/>
      <c r="S34" s="25">
        <f t="shared" si="11"/>
        <v>0</v>
      </c>
      <c r="T34" s="93"/>
      <c r="U34" s="27"/>
      <c r="V34" s="27"/>
      <c r="W34" s="27"/>
      <c r="X34" s="27"/>
    </row>
    <row r="35" spans="1:25" ht="18.600000000000001" customHeight="1" thickBot="1" x14ac:dyDescent="0.2">
      <c r="A35" s="162" t="s">
        <v>71</v>
      </c>
      <c r="B35" s="163"/>
      <c r="C35" s="76"/>
      <c r="D35" s="52" t="s">
        <v>72</v>
      </c>
      <c r="E35" s="169"/>
      <c r="F35" s="39" t="s">
        <v>46</v>
      </c>
      <c r="G35" s="172">
        <f>SUM(G28:H34)</f>
        <v>0</v>
      </c>
      <c r="H35" s="173"/>
      <c r="I35" s="24">
        <f t="shared" si="10"/>
        <v>0</v>
      </c>
      <c r="J35" s="101"/>
      <c r="K35" s="102"/>
      <c r="L35" s="53" t="s">
        <v>73</v>
      </c>
      <c r="M35" s="54">
        <f>DATEDIF(C7,(F7+1),"M")</f>
        <v>0</v>
      </c>
      <c r="O35" s="112" t="s">
        <v>71</v>
      </c>
      <c r="P35" s="112"/>
      <c r="Q35" s="93"/>
      <c r="R35" s="165"/>
      <c r="S35" s="25" t="s">
        <v>46</v>
      </c>
      <c r="T35" s="26">
        <f>SUM(T28:T34)</f>
        <v>0</v>
      </c>
      <c r="U35" s="27"/>
      <c r="V35" s="27"/>
      <c r="W35" s="27"/>
      <c r="X35" s="27"/>
    </row>
    <row r="36" spans="1:25" ht="18.600000000000001" customHeight="1" x14ac:dyDescent="0.15">
      <c r="A36" s="154" t="s">
        <v>74</v>
      </c>
      <c r="B36" s="77" t="s">
        <v>75</v>
      </c>
      <c r="C36" s="78"/>
      <c r="D36" s="151"/>
      <c r="E36" s="133" t="s">
        <v>76</v>
      </c>
      <c r="F36" s="77" t="s">
        <v>77</v>
      </c>
      <c r="G36" s="157"/>
      <c r="H36" s="158"/>
      <c r="I36" s="144"/>
      <c r="J36" s="107"/>
      <c r="K36" s="108"/>
      <c r="L36" s="55" t="s">
        <v>78</v>
      </c>
      <c r="M36" s="56" t="s">
        <v>79</v>
      </c>
      <c r="O36" s="112" t="s">
        <v>80</v>
      </c>
      <c r="P36" s="112"/>
      <c r="Q36" s="26">
        <f>Q21+Q30+Q34</f>
        <v>0</v>
      </c>
      <c r="R36" s="112" t="s">
        <v>80</v>
      </c>
      <c r="S36" s="112"/>
      <c r="T36" s="26">
        <f>T21+T27+T35</f>
        <v>0</v>
      </c>
      <c r="U36" s="27"/>
      <c r="V36" s="27"/>
      <c r="W36" s="27"/>
      <c r="X36" s="27"/>
    </row>
    <row r="37" spans="1:25" ht="18.600000000000001" customHeight="1" x14ac:dyDescent="0.15">
      <c r="A37" s="155"/>
      <c r="B37" s="79" t="s">
        <v>81</v>
      </c>
      <c r="C37" s="71"/>
      <c r="D37" s="152"/>
      <c r="E37" s="134"/>
      <c r="F37" s="79" t="s">
        <v>82</v>
      </c>
      <c r="G37" s="131"/>
      <c r="H37" s="132"/>
      <c r="I37" s="145"/>
      <c r="J37" s="119" t="s">
        <v>77</v>
      </c>
      <c r="K37" s="120"/>
      <c r="L37" s="185"/>
      <c r="M37" s="31">
        <f>G36</f>
        <v>0</v>
      </c>
      <c r="O37" s="111"/>
      <c r="P37" s="111"/>
      <c r="Q37" s="111"/>
      <c r="R37" s="57"/>
      <c r="S37" s="57"/>
      <c r="T37" s="58"/>
      <c r="U37" s="58"/>
      <c r="V37" s="58"/>
      <c r="W37" s="58"/>
      <c r="X37" s="58"/>
      <c r="Y37" s="59"/>
    </row>
    <row r="38" spans="1:25" ht="18.600000000000001" customHeight="1" x14ac:dyDescent="0.15">
      <c r="A38" s="155"/>
      <c r="B38" s="72" t="s">
        <v>83</v>
      </c>
      <c r="C38" s="80"/>
      <c r="D38" s="152"/>
      <c r="E38" s="134"/>
      <c r="F38" s="79" t="s">
        <v>84</v>
      </c>
      <c r="G38" s="131"/>
      <c r="H38" s="132"/>
      <c r="I38" s="145"/>
      <c r="J38" s="121" t="s">
        <v>85</v>
      </c>
      <c r="K38" s="122"/>
      <c r="L38" s="60" t="e">
        <f>L37/M35</f>
        <v>#DIV/0!</v>
      </c>
      <c r="M38" s="61" t="e">
        <f>M37/M35</f>
        <v>#DIV/0!</v>
      </c>
      <c r="P38" s="62"/>
      <c r="V38" s="59"/>
      <c r="W38" s="58"/>
      <c r="X38" s="58"/>
      <c r="Y38" s="59"/>
    </row>
    <row r="39" spans="1:25" ht="18.600000000000001" customHeight="1" x14ac:dyDescent="0.15">
      <c r="A39" s="155"/>
      <c r="B39" s="72" t="s">
        <v>86</v>
      </c>
      <c r="C39" s="80"/>
      <c r="D39" s="152"/>
      <c r="E39" s="134"/>
      <c r="F39" s="79"/>
      <c r="G39" s="131"/>
      <c r="H39" s="132"/>
      <c r="I39" s="145"/>
      <c r="J39" s="109" t="s">
        <v>87</v>
      </c>
      <c r="K39" s="110"/>
      <c r="L39" s="185"/>
      <c r="M39" s="31">
        <f>G36-C36</f>
        <v>0</v>
      </c>
      <c r="P39" s="62"/>
      <c r="V39" s="59"/>
      <c r="W39" s="58"/>
      <c r="X39" s="58"/>
      <c r="Y39" s="59"/>
    </row>
    <row r="40" spans="1:25" ht="18.600000000000001" customHeight="1" x14ac:dyDescent="0.15">
      <c r="A40" s="155"/>
      <c r="B40" s="79" t="s">
        <v>88</v>
      </c>
      <c r="C40" s="81"/>
      <c r="D40" s="152"/>
      <c r="E40" s="134"/>
      <c r="F40" s="79"/>
      <c r="G40" s="131"/>
      <c r="H40" s="132"/>
      <c r="I40" s="145"/>
      <c r="J40" s="103" t="s">
        <v>89</v>
      </c>
      <c r="K40" s="104"/>
      <c r="L40" s="63" t="str">
        <f>IF(L37="","",L39/L37)</f>
        <v/>
      </c>
      <c r="M40" s="64" t="e">
        <f>IF(M37="","",M39/M37)</f>
        <v>#DIV/0!</v>
      </c>
      <c r="Q40" s="1" t="s">
        <v>90</v>
      </c>
      <c r="V40" s="59"/>
      <c r="W40" s="58"/>
      <c r="X40" s="58"/>
      <c r="Y40" s="59"/>
    </row>
    <row r="41" spans="1:25" ht="18.600000000000001" customHeight="1" x14ac:dyDescent="0.15">
      <c r="A41" s="155"/>
      <c r="B41" s="72" t="s">
        <v>91</v>
      </c>
      <c r="C41" s="82"/>
      <c r="D41" s="152"/>
      <c r="E41" s="134"/>
      <c r="F41" s="79"/>
      <c r="G41" s="131"/>
      <c r="H41" s="132"/>
      <c r="I41" s="145"/>
      <c r="J41" s="105" t="s">
        <v>92</v>
      </c>
      <c r="K41" s="106"/>
      <c r="L41" s="186"/>
      <c r="M41" s="65">
        <f>M39-C37</f>
        <v>0</v>
      </c>
      <c r="W41" s="58"/>
      <c r="X41" s="58"/>
    </row>
    <row r="42" spans="1:25" ht="18.600000000000001" customHeight="1" x14ac:dyDescent="0.15">
      <c r="A42" s="155"/>
      <c r="B42" s="79" t="s">
        <v>93</v>
      </c>
      <c r="C42" s="81"/>
      <c r="D42" s="152"/>
      <c r="E42" s="134"/>
      <c r="F42" s="79"/>
      <c r="G42" s="131"/>
      <c r="H42" s="132"/>
      <c r="I42" s="145"/>
      <c r="J42" s="105" t="s">
        <v>94</v>
      </c>
      <c r="K42" s="106"/>
      <c r="L42" s="187"/>
      <c r="M42" s="65">
        <f>M41+G37-C40</f>
        <v>0</v>
      </c>
    </row>
    <row r="43" spans="1:25" ht="18.600000000000001" customHeight="1" x14ac:dyDescent="0.15">
      <c r="A43" s="155"/>
      <c r="B43" s="79" t="s">
        <v>95</v>
      </c>
      <c r="C43" s="81"/>
      <c r="D43" s="152"/>
      <c r="E43" s="134"/>
      <c r="F43" s="79"/>
      <c r="G43" s="131"/>
      <c r="H43" s="132"/>
      <c r="I43" s="145"/>
      <c r="J43" s="105" t="s">
        <v>96</v>
      </c>
      <c r="K43" s="106"/>
      <c r="L43" s="187"/>
      <c r="M43" s="65">
        <f>M42-C42+G38-C43</f>
        <v>0</v>
      </c>
    </row>
    <row r="44" spans="1:25" ht="18.600000000000001" customHeight="1" x14ac:dyDescent="0.15">
      <c r="A44" s="155"/>
      <c r="B44" s="79"/>
      <c r="C44" s="81"/>
      <c r="D44" s="152"/>
      <c r="E44" s="134"/>
      <c r="F44" s="79"/>
      <c r="G44" s="131"/>
      <c r="H44" s="132"/>
      <c r="I44" s="145"/>
      <c r="J44" s="99" t="s">
        <v>97</v>
      </c>
      <c r="K44" s="100"/>
      <c r="L44" s="188"/>
      <c r="M44" s="204"/>
      <c r="O44" s="66"/>
    </row>
    <row r="45" spans="1:25" ht="18.600000000000001" customHeight="1" thickBot="1" x14ac:dyDescent="0.2">
      <c r="A45" s="156"/>
      <c r="B45" s="67" t="s">
        <v>46</v>
      </c>
      <c r="C45" s="68">
        <f>C36+C37+C40+C42+C43</f>
        <v>0</v>
      </c>
      <c r="D45" s="152"/>
      <c r="E45" s="135"/>
      <c r="F45" s="67" t="s">
        <v>46</v>
      </c>
      <c r="G45" s="147">
        <f>SUM(G36:H38)</f>
        <v>0</v>
      </c>
      <c r="H45" s="148"/>
      <c r="I45" s="145"/>
      <c r="J45" s="189"/>
      <c r="K45" s="190"/>
      <c r="L45" s="190"/>
      <c r="M45" s="191"/>
    </row>
    <row r="46" spans="1:25" ht="18.600000000000001" customHeight="1" thickBot="1" x14ac:dyDescent="0.2">
      <c r="A46" s="142" t="s">
        <v>98</v>
      </c>
      <c r="B46" s="143"/>
      <c r="C46" s="69">
        <f>C21+C30+C34+C35+C45</f>
        <v>0</v>
      </c>
      <c r="D46" s="153"/>
      <c r="E46" s="142" t="s">
        <v>98</v>
      </c>
      <c r="F46" s="143"/>
      <c r="G46" s="149">
        <f>G21+G27+G35+G45</f>
        <v>0</v>
      </c>
      <c r="H46" s="150"/>
      <c r="I46" s="146"/>
      <c r="J46" s="192"/>
      <c r="K46" s="193"/>
      <c r="L46" s="193"/>
      <c r="M46" s="194"/>
    </row>
    <row r="47" spans="1:25" ht="15" customHeight="1" x14ac:dyDescent="0.15"/>
    <row r="48" spans="1:25" ht="12" customHeight="1" x14ac:dyDescent="0.15"/>
    <row r="49" ht="12" customHeight="1" x14ac:dyDescent="0.15"/>
    <row r="50" ht="12" customHeight="1" x14ac:dyDescent="0.15"/>
    <row r="51" ht="12" customHeight="1" x14ac:dyDescent="0.15"/>
    <row r="52" ht="12.75" customHeight="1" x14ac:dyDescent="0.15"/>
  </sheetData>
  <sheetProtection algorithmName="SHA-512" hashValue="eKg2TjMwrHMaCtohawx5yvMvD4Ef8U0twucJaBtLtXRnFq25g0sUaIkJobh3A6GQ++9bjvJCxEEX7+0l2WtuhQ==" saltValue="H9a7lV+6km+FlLUYxkaAXw==" spinCount="100000" sheet="1" objects="1" scenarios="1"/>
  <mergeCells count="92">
    <mergeCell ref="A9:A21"/>
    <mergeCell ref="D2:I2"/>
    <mergeCell ref="C7:D7"/>
    <mergeCell ref="A2:C2"/>
    <mergeCell ref="F7:H7"/>
    <mergeCell ref="A8:C8"/>
    <mergeCell ref="G11:H11"/>
    <mergeCell ref="G12:H12"/>
    <mergeCell ref="G14:H14"/>
    <mergeCell ref="J31:K31"/>
    <mergeCell ref="J7:K7"/>
    <mergeCell ref="G19:H19"/>
    <mergeCell ref="G21:H21"/>
    <mergeCell ref="G16:H16"/>
    <mergeCell ref="G17:H17"/>
    <mergeCell ref="G18:H18"/>
    <mergeCell ref="O8:T8"/>
    <mergeCell ref="B4:D4"/>
    <mergeCell ref="O31:O34"/>
    <mergeCell ref="O22:O30"/>
    <mergeCell ref="R22:R27"/>
    <mergeCell ref="R28:R35"/>
    <mergeCell ref="O9:O21"/>
    <mergeCell ref="R9:R21"/>
    <mergeCell ref="E28:E35"/>
    <mergeCell ref="G33:H33"/>
    <mergeCell ref="G28:H28"/>
    <mergeCell ref="G20:H20"/>
    <mergeCell ref="G22:H22"/>
    <mergeCell ref="G27:H27"/>
    <mergeCell ref="G24:H24"/>
    <mergeCell ref="G35:H35"/>
    <mergeCell ref="D36:D46"/>
    <mergeCell ref="G26:H26"/>
    <mergeCell ref="A46:B46"/>
    <mergeCell ref="A36:A45"/>
    <mergeCell ref="G36:H36"/>
    <mergeCell ref="G30:H30"/>
    <mergeCell ref="G29:H29"/>
    <mergeCell ref="G31:H31"/>
    <mergeCell ref="E22:E27"/>
    <mergeCell ref="G34:H34"/>
    <mergeCell ref="A22:A30"/>
    <mergeCell ref="G25:H25"/>
    <mergeCell ref="A35:B35"/>
    <mergeCell ref="G23:H23"/>
    <mergeCell ref="G32:H32"/>
    <mergeCell ref="A31:A34"/>
    <mergeCell ref="E46:F46"/>
    <mergeCell ref="I36:I46"/>
    <mergeCell ref="G41:H41"/>
    <mergeCell ref="G42:H42"/>
    <mergeCell ref="G43:H43"/>
    <mergeCell ref="G45:H45"/>
    <mergeCell ref="G46:H46"/>
    <mergeCell ref="G44:H44"/>
    <mergeCell ref="G38:H38"/>
    <mergeCell ref="G39:H39"/>
    <mergeCell ref="G37:H37"/>
    <mergeCell ref="G40:H40"/>
    <mergeCell ref="L1:M1"/>
    <mergeCell ref="J43:K43"/>
    <mergeCell ref="J37:K37"/>
    <mergeCell ref="J38:K38"/>
    <mergeCell ref="J15:K15"/>
    <mergeCell ref="H4:J4"/>
    <mergeCell ref="E8:H8"/>
    <mergeCell ref="E9:E21"/>
    <mergeCell ref="G15:H15"/>
    <mergeCell ref="J42:K42"/>
    <mergeCell ref="E36:E45"/>
    <mergeCell ref="J32:M34"/>
    <mergeCell ref="G9:H9"/>
    <mergeCell ref="G10:H10"/>
    <mergeCell ref="G13:H13"/>
    <mergeCell ref="J8:M13"/>
    <mergeCell ref="V14:X15"/>
    <mergeCell ref="J14:M14"/>
    <mergeCell ref="J45:M46"/>
    <mergeCell ref="J44:K44"/>
    <mergeCell ref="J35:K35"/>
    <mergeCell ref="J40:K40"/>
    <mergeCell ref="J41:K41"/>
    <mergeCell ref="J36:K36"/>
    <mergeCell ref="J39:K39"/>
    <mergeCell ref="O37:Q37"/>
    <mergeCell ref="O36:P36"/>
    <mergeCell ref="R36:S36"/>
    <mergeCell ref="V16:W16"/>
    <mergeCell ref="V22:W22"/>
    <mergeCell ref="O35:P35"/>
    <mergeCell ref="J21:K21"/>
  </mergeCells>
  <phoneticPr fontId="2"/>
  <conditionalFormatting sqref="L37:M44">
    <cfRule type="cellIs" dxfId="0" priority="1" stopIfTrue="1" operator="lessThan">
      <formula>0</formula>
    </cfRule>
  </conditionalFormatting>
  <dataValidations count="3">
    <dataValidation allowBlank="1" showInputMessage="1" showErrorMessage="1" promptTitle="今期決算の開始年月日" prompt="”2004/03/31”の要領で日付(西暦)を入力してください。" sqref="C7:D7"/>
    <dataValidation allowBlank="1" showInputMessage="1" showErrorMessage="1" promptTitle="試算年月日" prompt="”2004/10/31”の要領で試算年月日付(西暦)を入力してください。" sqref="F7:H7"/>
    <dataValidation type="list" allowBlank="1" showInputMessage="1" showErrorMessage="1" sqref="K4">
      <formula1>"　,電子添付資料"</formula1>
    </dataValidation>
  </dataValidations>
  <printOptions horizontalCentered="1"/>
  <pageMargins left="0.98425196850393704" right="0.39370078740157483" top="0.39370078740157483" bottom="1.0416666666666666E-2" header="0.31496062992125984" footer="0.11811023622047245"/>
  <pageSetup paperSize="9" orientation="portrait" horizontalDpi="300" verticalDpi="300" r:id="rId1"/>
  <headerFooter alignWithMargins="0">
    <oddFooter>&amp;R
［2019.10］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試算表</vt:lpstr>
      <vt:lpstr>試算表!Print_Area</vt:lpstr>
    </vt:vector>
  </TitlesOfParts>
  <Company>77bank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立石　健輔</cp:lastModifiedBy>
  <cp:lastPrinted>2020-05-15T00:30:58Z</cp:lastPrinted>
  <dcterms:created xsi:type="dcterms:W3CDTF">2019-09-10T05:56:14Z</dcterms:created>
  <dcterms:modified xsi:type="dcterms:W3CDTF">2020-05-18T06:48:27Z</dcterms:modified>
</cp:coreProperties>
</file>